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661\AC\Temp\"/>
    </mc:Choice>
  </mc:AlternateContent>
  <xr:revisionPtr revIDLastSave="0" documentId="8_{8573F5B9-2C11-9B4D-8C98-566129EE8752}" xr6:coauthVersionLast="47" xr6:coauthVersionMax="47" xr10:uidLastSave="{00000000-0000-0000-0000-000000000000}"/>
  <bookViews>
    <workbookView xWindow="-60" yWindow="-60" windowWidth="15480" windowHeight="11640" xr2:uid="{82E74C2E-1BFC-44F6-9765-7FAB3ECAD846}"/>
  </bookViews>
  <sheets>
    <sheet name="SEPTIEMBRE" sheetId="1" r:id="rId1"/>
    <sheet name="modificaciones" sheetId="2" r:id="rId2"/>
  </sheets>
  <definedNames>
    <definedName name="__xlnm_Print_Area" localSheetId="1">modificaciones!$B$1:$S$14</definedName>
    <definedName name="__xlnm_Print_Area" localSheetId="0">SEPTIEMBRE!$B$1:$T$42</definedName>
    <definedName name="__xlnm_Print_Area_0" localSheetId="1">modificaciones!$B$1:$S$14</definedName>
    <definedName name="__xlnm_Print_Area_0" localSheetId="0">SEPTIEMBRE!$B$1:$T$42</definedName>
    <definedName name="__xlnm_Print_Area_0_0" localSheetId="1">modificaciones!$B$1:$S$14</definedName>
    <definedName name="__xlnm_Print_Area_0_0" localSheetId="0">SEPTIEMBRE!$B$1:$T$42</definedName>
    <definedName name="__xlnm_Print_Area_0_0_0" localSheetId="1">modificaciones!$B$1:$S$14</definedName>
    <definedName name="__xlnm_Print_Area_0_0_0" localSheetId="0">SEPTIEMBRE!$B$1:$T$42</definedName>
    <definedName name="__xlnm_Print_Area_0_0_0_0" localSheetId="1">modificaciones!$B$1:$S$14</definedName>
    <definedName name="__xlnm_Print_Area_0_0_0_0" localSheetId="0">SEPTIEMBRE!$B$1:$T$42</definedName>
    <definedName name="__xlnm_Print_Area_0_0_0_0_0" localSheetId="1">modificaciones!$B$1:$S$14</definedName>
    <definedName name="__xlnm_Print_Area_0_0_0_0_0" localSheetId="0">SEPTIEMBRE!$B$1:$T$42</definedName>
    <definedName name="__xlnm_Print_Area_0_0_0_0_0_0" localSheetId="1">modificaciones!$B$1:$S$14</definedName>
    <definedName name="__xlnm_Print_Area_0_0_0_0_0_0" localSheetId="0">SEPTIEMBRE!$B$1:$T$42</definedName>
    <definedName name="__xlnm_Print_Area_0_0_0_0_0_0_0" localSheetId="1">modificaciones!$B$1:$S$7</definedName>
    <definedName name="__xlnm_Print_Area_0_0_0_0_0_0_0" localSheetId="0">SEPTIEMBRE!$B$1:$T$42</definedName>
    <definedName name="__xlnm_Print_Area_0_0_0_0_0_0_0_0" localSheetId="1">modificaciones!$B$1:$S$6</definedName>
    <definedName name="__xlnm_Print_Area_0_0_0_0_0_0_0_0" localSheetId="0">SEPTIEMBRE!$B$1:$T$42</definedName>
    <definedName name="__xlnm_Print_Area_0_0_0_0_0_0_0_0_0" localSheetId="1">modificaciones!$B$1:$S$6</definedName>
    <definedName name="__xlnm_Print_Area_0_0_0_0_0_0_0_0_0" localSheetId="0">SEPTIEMBRE!$B$1:$T$42</definedName>
    <definedName name="__xlnm_Print_Area_0_0_0_0_0_0_0_0_0_0" localSheetId="1">modificaciones!$B$1:$S$6</definedName>
    <definedName name="__xlnm_Print_Area_0_0_0_0_0_0_0_0_0_0" localSheetId="0">SEPTIEMBRE!$B$1:$T$42</definedName>
    <definedName name="__xlnm_Print_Area_0_0_0_0_0_0_0_0_0_0_0" localSheetId="1">modificaciones!$B$1:$S$6</definedName>
    <definedName name="__xlnm_Print_Area_0_0_0_0_0_0_0_0_0_0_0" localSheetId="0">SEPTIEMBRE!$B$1:$T$42</definedName>
    <definedName name="__xlnm_Print_Area_0_0_0_0_0_0_0_0_0_0_0_0" localSheetId="1">modificaciones!$B$1:$S$6</definedName>
    <definedName name="__xlnm_Print_Area_0_0_0_0_0_0_0_0_0_0_0_0" localSheetId="0">SEPTIEMBRE!$B$1:$T$42</definedName>
    <definedName name="__xlnm_Print_Area_0_0_0_0_0_0_0_0_0_0_0_0_0" localSheetId="1">modificaciones!$B$1:$S$6</definedName>
    <definedName name="__xlnm_Print_Area_0_0_0_0_0_0_0_0_0_0_0_0_0" localSheetId="0">SEPTIEMBRE!$B$1:$T$42</definedName>
    <definedName name="__xlnm_Print_Area_0_0_0_0_0_0_0_0_0_0_0_0_0_0" localSheetId="1">modificaciones!$B$1:$S$6</definedName>
    <definedName name="__xlnm_Print_Area_0_0_0_0_0_0_0_0_0_0_0_0_0_0" localSheetId="0">SEPTIEMBRE!$B$1:$T$42</definedName>
    <definedName name="__xlnm_Print_Area_0_0_0_0_0_0_0_0_0_0_0_0_0_0_0" localSheetId="1">modificaciones!$B$1:$S$6</definedName>
    <definedName name="__xlnm_Print_Area_0_0_0_0_0_0_0_0_0_0_0_0_0_0_0" localSheetId="0">SEPTIEMBRE!$B$1:$T$42</definedName>
    <definedName name="__xlnm_Print_Area_0_0_0_0_0_0_0_0_0_0_0_0_0_0_0_0" localSheetId="1">modificaciones!$B$1:$S$6</definedName>
    <definedName name="__xlnm_Print_Area_0_0_0_0_0_0_0_0_0_0_0_0_0_0_0_0" localSheetId="0">SEPTIEMBRE!$B$1:$T$42</definedName>
    <definedName name="__xlnm_Print_Area_0_0_0_0_0_0_0_0_0_0_0_0_0_0_0_0_0" localSheetId="1">modificaciones!$B$1:$S$6</definedName>
    <definedName name="__xlnm_Print_Area_0_0_0_0_0_0_0_0_0_0_0_0_0_0_0_0_0" localSheetId="0">SEPTIEMBRE!$B$1:$T$42</definedName>
    <definedName name="__xlnm_Print_Titles" localSheetId="1">modificaciones!#REF!</definedName>
    <definedName name="__xlnm_Print_Titles" localSheetId="0">SEPTIEMBRE!$1:$3</definedName>
    <definedName name="__xlnm_Print_Titles_0" localSheetId="1">modificaciones!#REF!</definedName>
    <definedName name="__xlnm_Print_Titles_0" localSheetId="0">SEPTIEMBRE!$1:$3</definedName>
    <definedName name="__xlnm_Print_Titles_0_0" localSheetId="1">modificaciones!#REF!</definedName>
    <definedName name="__xlnm_Print_Titles_0_0" localSheetId="0">SEPTIEMBRE!$1:$3</definedName>
    <definedName name="__xlnm_Print_Titles_0_0_0" localSheetId="1">modificaciones!#REF!</definedName>
    <definedName name="__xlnm_Print_Titles_0_0_0" localSheetId="0">SEPTIEMBRE!$1:$3</definedName>
    <definedName name="__xlnm_Print_Titles_0_0_0_0" localSheetId="1">modificaciones!#REF!</definedName>
    <definedName name="__xlnm_Print_Titles_0_0_0_0" localSheetId="0">SEPTIEMBRE!$1:$3</definedName>
    <definedName name="__xlnm_Print_Titles_0_0_0_0_0" localSheetId="1">modificaciones!#REF!</definedName>
    <definedName name="__xlnm_Print_Titles_0_0_0_0_0" localSheetId="0">SEPTIEMBRE!$1:$3</definedName>
    <definedName name="__xlnm_Print_Titles_0_0_0_0_0_0" localSheetId="1">modificaciones!#REF!</definedName>
    <definedName name="__xlnm_Print_Titles_0_0_0_0_0_0" localSheetId="0">SEPTIEMBRE!$1:$3</definedName>
    <definedName name="__xlnm_Print_Titles_0_0_0_0_0_0_0" localSheetId="1">modificaciones!#REF!</definedName>
    <definedName name="__xlnm_Print_Titles_0_0_0_0_0_0_0" localSheetId="0">SEPTIEMBRE!$1:$3</definedName>
    <definedName name="__xlnm_Print_Titles_0_0_0_0_0_0_0_0" localSheetId="1">modificaciones!#REF!</definedName>
    <definedName name="__xlnm_Print_Titles_0_0_0_0_0_0_0_0" localSheetId="0">SEPTIEMBRE!$1:$3</definedName>
    <definedName name="__xlnm_Print_Titles_0_0_0_0_0_0_0_0_0" localSheetId="1">modificaciones!#REF!</definedName>
    <definedName name="__xlnm_Print_Titles_0_0_0_0_0_0_0_0_0" localSheetId="0">SEPTIEMBRE!$1:$3</definedName>
    <definedName name="__xlnm_Print_Titles_0_0_0_0_0_0_0_0_0_0" localSheetId="1">modificaciones!#REF!</definedName>
    <definedName name="__xlnm_Print_Titles_0_0_0_0_0_0_0_0_0_0" localSheetId="0">SEPTIEMBRE!$1:$3</definedName>
    <definedName name="__xlnm_Print_Titles_0_0_0_0_0_0_0_0_0_0_0" localSheetId="1">modificaciones!#REF!</definedName>
    <definedName name="__xlnm_Print_Titles_0_0_0_0_0_0_0_0_0_0_0" localSheetId="0">SEPTIEMBRE!$1:$3</definedName>
    <definedName name="__xlnm_Print_Titles_0_0_0_0_0_0_0_0_0_0_0_0" localSheetId="1">modificaciones!#REF!</definedName>
    <definedName name="__xlnm_Print_Titles_0_0_0_0_0_0_0_0_0_0_0_0" localSheetId="0">SEPTIEMBRE!$1:$3</definedName>
    <definedName name="__xlnm_Print_Titles_0_0_0_0_0_0_0_0_0_0_0_0_0" localSheetId="1">modificaciones!#REF!</definedName>
    <definedName name="__xlnm_Print_Titles_0_0_0_0_0_0_0_0_0_0_0_0_0" localSheetId="0">SEPTIEMBRE!$1:$3</definedName>
    <definedName name="__xlnm_Print_Titles_0_0_0_0_0_0_0_0_0_0_0_0_0_0" localSheetId="1">modificaciones!#REF!</definedName>
    <definedName name="__xlnm_Print_Titles_0_0_0_0_0_0_0_0_0_0_0_0_0_0" localSheetId="0">SEPTIEMBRE!$1:$3</definedName>
    <definedName name="__xlnm_Print_Titles_0_0_0_0_0_0_0_0_0_0_0_0_0_0_0" localSheetId="1">modificaciones!#REF!</definedName>
    <definedName name="__xlnm_Print_Titles_0_0_0_0_0_0_0_0_0_0_0_0_0_0_0" localSheetId="0">SEPTIEMBRE!$1:$3</definedName>
    <definedName name="__xlnm_Print_Titles_0_0_0_0_0_0_0_0_0_0_0_0_0_0_0_0" localSheetId="1">modificaciones!#REF!</definedName>
    <definedName name="__xlnm_Print_Titles_0_0_0_0_0_0_0_0_0_0_0_0_0_0_0_0" localSheetId="0">SEPTIEMBRE!$1:$3</definedName>
    <definedName name="__xlnm_Print_Titles_0_0_0_0_0_0_0_0_0_0_0_0_0_0_0_0_0" localSheetId="1">modificaciones!#REF!</definedName>
    <definedName name="__xlnm_Print_Titles_0_0_0_0_0_0_0_0_0_0_0_0_0_0_0_0_0" localSheetId="0">SEPTIEMBRE!$1:$3</definedName>
    <definedName name="_xlnm.Print_Area" localSheetId="1">modificaciones!$B$1:$S$30</definedName>
    <definedName name="_xlnm.Print_Area" localSheetId="0">SEPTIEMBRE!$B$1:$T$43</definedName>
    <definedName name="Excel_BuiltIn_Print_Area" localSheetId="1">modificaciones!$B$1:$S$8</definedName>
    <definedName name="Excel_BuiltIn_Print_Area" localSheetId="0">SEPTIEMBRE!$B$1:$T$42</definedName>
    <definedName name="Excel_BuiltIn_Print_Titles" localSheetId="1">modificaciones!#REF!</definedName>
    <definedName name="Excel_BuiltIn_Print_Titles" localSheetId="0">SEPTIEMBRE!$B$1:$IV$3</definedName>
    <definedName name="Print_Area_0" localSheetId="1">modificaciones!$B$1:$S$6</definedName>
    <definedName name="Print_Area_0" localSheetId="0">SEPTIEMBRE!$B$1:$T$42</definedName>
    <definedName name="Print_Area_0_0" localSheetId="1">modificaciones!$B$1:$S$6</definedName>
    <definedName name="Print_Area_0_0" localSheetId="0">SEPTIEMBRE!$B$1:$T$42</definedName>
    <definedName name="Print_Area_0_0_0" localSheetId="1">modificaciones!$B$1:$S$6</definedName>
    <definedName name="Print_Area_0_0_0" localSheetId="0">SEPTIEMBRE!$B$1:$T$42</definedName>
    <definedName name="Print_Area_0_0_0_0" localSheetId="1">modificaciones!$B$1:$S$6</definedName>
    <definedName name="Print_Area_0_0_0_0" localSheetId="0">SEPTIEMBRE!$B$1:$T$42</definedName>
    <definedName name="Print_Area_0_0_0_0_0" localSheetId="1">modificaciones!$B$1:$S$6</definedName>
    <definedName name="Print_Area_0_0_0_0_0" localSheetId="0">SEPTIEMBRE!$B$1:$T$42</definedName>
    <definedName name="Print_Titles_0" localSheetId="1">modificaciones!#REF!</definedName>
    <definedName name="Print_Titles_0" localSheetId="0">SEPTIEMBRE!$1:$3</definedName>
    <definedName name="Print_Titles_0_0" localSheetId="1">modificaciones!#REF!</definedName>
    <definedName name="Print_Titles_0_0" localSheetId="0">SEPTIEMBRE!$1:$3</definedName>
    <definedName name="Print_Titles_0_0_0" localSheetId="1">modificaciones!#REF!</definedName>
    <definedName name="Print_Titles_0_0_0" localSheetId="0">SEPTIEMBRE!$1:$3</definedName>
    <definedName name="Print_Titles_0_0_0_0" localSheetId="1">modificaciones!#REF!</definedName>
    <definedName name="Print_Titles_0_0_0_0" localSheetId="0">SEPTIEMBRE!$1:$3</definedName>
    <definedName name="Print_Titles_0_0_0_0_0" localSheetId="1">modificaciones!#REF!</definedName>
    <definedName name="Print_Titles_0_0_0_0_0" localSheetId="0">SEPTIEMBRE!$1:$3</definedName>
    <definedName name="_xlnm.Print_Titles" localSheetId="0">SEPTIEMBRE!$1:$6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1" l="1"/>
  <c r="R36" i="1"/>
  <c r="R33" i="1"/>
  <c r="R26" i="1"/>
  <c r="R16" i="1"/>
  <c r="R7" i="1"/>
  <c r="P38" i="1"/>
  <c r="M38" i="1"/>
  <c r="M37" i="1"/>
  <c r="P37" i="1"/>
  <c r="P31" i="1"/>
  <c r="M31" i="1"/>
  <c r="P29" i="1"/>
  <c r="M29" i="1"/>
  <c r="P28" i="1"/>
  <c r="M28" i="1"/>
  <c r="P25" i="1"/>
  <c r="M25" i="1"/>
  <c r="P8" i="1"/>
  <c r="M13" i="1"/>
  <c r="P11" i="1"/>
  <c r="M11" i="1"/>
  <c r="P10" i="1"/>
  <c r="M10" i="1"/>
  <c r="M8" i="1"/>
  <c r="M7" i="1"/>
  <c r="P7" i="1"/>
  <c r="P40" i="1"/>
  <c r="M40" i="1"/>
  <c r="P12" i="1"/>
  <c r="M12" i="1"/>
  <c r="P39" i="1"/>
  <c r="M39" i="1"/>
  <c r="P33" i="1"/>
  <c r="M33" i="1"/>
  <c r="P26" i="1"/>
  <c r="M26" i="1"/>
  <c r="P24" i="1"/>
  <c r="P20" i="1"/>
  <c r="M20" i="1"/>
  <c r="P19" i="1"/>
  <c r="M19" i="1"/>
  <c r="P18" i="1"/>
  <c r="M18" i="1"/>
  <c r="P17" i="1"/>
  <c r="M17" i="1"/>
  <c r="P16" i="1"/>
  <c r="M16" i="1"/>
  <c r="T36" i="1"/>
  <c r="S43" i="1"/>
  <c r="R43" i="1"/>
  <c r="T43" i="1"/>
  <c r="T42" i="1"/>
  <c r="T41" i="1"/>
  <c r="T26" i="1"/>
  <c r="T7" i="1"/>
  <c r="Q43" i="1"/>
  <c r="T16" i="1"/>
  <c r="T33" i="1"/>
  <c r="T38" i="1"/>
</calcChain>
</file>

<file path=xl/sharedStrings.xml><?xml version="1.0" encoding="utf-8"?>
<sst xmlns="http://schemas.openxmlformats.org/spreadsheetml/2006/main" count="235" uniqueCount="151">
  <si>
    <t>#</t>
  </si>
  <si>
    <t>PROGRAMADO</t>
  </si>
  <si>
    <t>EJECUTADO</t>
  </si>
  <si>
    <t>EJECUCIÓN %</t>
  </si>
  <si>
    <t>META ACUMULADA</t>
  </si>
  <si>
    <t>EJECUTADO ACUMULADO</t>
  </si>
  <si>
    <t>PPTO INICIAL</t>
  </si>
  <si>
    <t>PPTO DEFINITIVO</t>
  </si>
  <si>
    <t>EJECUCIÓN ($)</t>
  </si>
  <si>
    <t>EJEC %</t>
  </si>
  <si>
    <t xml:space="preserve">Beneficiar </t>
  </si>
  <si>
    <t>Realizar</t>
  </si>
  <si>
    <t xml:space="preserve">actividades </t>
  </si>
  <si>
    <t xml:space="preserve">Realizar </t>
  </si>
  <si>
    <t>Desarrollar</t>
  </si>
  <si>
    <t xml:space="preserve">Gestionar el </t>
  </si>
  <si>
    <t>OBSERVACIONES AL INFORME EJECUTIVO</t>
  </si>
  <si>
    <t xml:space="preserve">Afectación presupuestal </t>
  </si>
  <si>
    <t>Modificación
 (Número)</t>
  </si>
  <si>
    <t xml:space="preserve">Fecha
 De modificación </t>
  </si>
  <si>
    <t xml:space="preserve">Observación </t>
  </si>
  <si>
    <t xml:space="preserve">Modificación (Letra) </t>
  </si>
  <si>
    <t>Fecha de modificacion</t>
  </si>
  <si>
    <t>OBSERVACION</t>
  </si>
  <si>
    <t>PROGRAMACION Y EJECUCION ACUMULADA</t>
  </si>
  <si>
    <t xml:space="preserve">Desarrollar </t>
  </si>
  <si>
    <t xml:space="preserve"> Desarrollar</t>
  </si>
  <si>
    <t>con procesos de alfabetización física que generen y multipliquen buenas prácticas para vivir una vida activa y saludable</t>
  </si>
  <si>
    <t>alianzas</t>
  </si>
  <si>
    <t xml:space="preserve">Adelantar el </t>
  </si>
  <si>
    <t>de la gestión administrativa de los diferentes proyectos de infraestructura de parques y escenarios deportivos en fase final y de liquidación</t>
  </si>
  <si>
    <t>actividades</t>
  </si>
  <si>
    <t>Diseñar e implementar</t>
  </si>
  <si>
    <t>estrategia</t>
  </si>
  <si>
    <t>Suma</t>
  </si>
  <si>
    <t>Constante</t>
  </si>
  <si>
    <t>Creciente</t>
  </si>
  <si>
    <t xml:space="preserve"> INFORME EJECUTIVO PROYECTOS DE INVERSION</t>
  </si>
  <si>
    <r>
      <t xml:space="preserve">AÑO:  </t>
    </r>
    <r>
      <rPr>
        <b/>
        <u/>
        <sz val="24"/>
        <rFont val="Arial"/>
        <family val="2"/>
      </rPr>
      <t>2024</t>
    </r>
  </si>
  <si>
    <t xml:space="preserve"> personas </t>
  </si>
  <si>
    <t>en las Escuelas Deportivas</t>
  </si>
  <si>
    <t>deportivos del Sector Educativo</t>
  </si>
  <si>
    <t xml:space="preserve"> eventos </t>
  </si>
  <si>
    <t>eventos</t>
  </si>
  <si>
    <t>de eSports y Deportes Alternativos</t>
  </si>
  <si>
    <t xml:space="preserve"> Implementar</t>
  </si>
  <si>
    <t xml:space="preserve">estrategia </t>
  </si>
  <si>
    <t>de identificación y selección de talentos deportivos para la ciudad de Bogotá</t>
  </si>
  <si>
    <t>Preparar</t>
  </si>
  <si>
    <t xml:space="preserve"> personas</t>
  </si>
  <si>
    <t>en el programa de Rendimiento Deportivo</t>
  </si>
  <si>
    <t xml:space="preserve">certámenes </t>
  </si>
  <si>
    <t>deportivos distritales, nacionales e internacionales - Deporte con altura</t>
  </si>
  <si>
    <t xml:space="preserve"> estrategia </t>
  </si>
  <si>
    <t>para el fortalecimiento de enfoque de genero y deporte seguro</t>
  </si>
  <si>
    <t>de medición e investigación sobre las acciones deportivas.</t>
  </si>
  <si>
    <t>físicas dirigidas para la promoción de hábitos saludables</t>
  </si>
  <si>
    <t>de promoción del uso de la bicicleta</t>
  </si>
  <si>
    <t>jornadas</t>
  </si>
  <si>
    <t xml:space="preserve">de Ciclovías dominicales y festivas </t>
  </si>
  <si>
    <t>Beneficiar</t>
  </si>
  <si>
    <t xml:space="preserve">personas </t>
  </si>
  <si>
    <t>de Recreación para grupos etarios y poblacionales</t>
  </si>
  <si>
    <t>Experiencias</t>
  </si>
  <si>
    <t>para la Paz</t>
  </si>
  <si>
    <t>Implementar</t>
  </si>
  <si>
    <t>torneo</t>
  </si>
  <si>
    <t xml:space="preserve"> Realizar</t>
  </si>
  <si>
    <t xml:space="preserve">por la igualdad que permitan espacios de integración familiar, comunitaria y de construcción de paz y convivencia </t>
  </si>
  <si>
    <t>metropolitanos</t>
  </si>
  <si>
    <t xml:space="preserve">Diseñar e implementar </t>
  </si>
  <si>
    <t>deportivo que fortalezcan el deporte femenino en la ciudad</t>
  </si>
  <si>
    <t xml:space="preserve">eventos </t>
  </si>
  <si>
    <t xml:space="preserve">de medición e investigación sobre las acciones recreativas. </t>
  </si>
  <si>
    <r>
      <t xml:space="preserve">8159 Formación integral de la primera infancia, infancia, adolescencia y juventud a través de procesos de exploración, apropiación e iniciación mediante el juego y el  deporte en Bogotá D.C.
</t>
    </r>
    <r>
      <rPr>
        <sz val="14"/>
        <color indexed="8"/>
        <rFont val="Arial"/>
        <family val="2"/>
      </rPr>
      <t>Objetivo Estrategico:3. Bogotá confía en su potencial
Programa:3.16. Atención Integral a la Primera Infancia y Educación como Eje del Potencial Humano</t>
    </r>
    <r>
      <rPr>
        <b/>
        <sz val="14"/>
        <color indexed="8"/>
        <rFont val="Arial"/>
        <family val="2"/>
      </rPr>
      <t xml:space="preserve">
</t>
    </r>
  </si>
  <si>
    <t>Niños, Niñas, Adolescentes y Jóvenes,</t>
  </si>
  <si>
    <t>a través de los centros de interés ofertados por la Jornada Escolar Complementaria</t>
  </si>
  <si>
    <t xml:space="preserve">centros </t>
  </si>
  <si>
    <t>de interés nuevos</t>
  </si>
  <si>
    <t xml:space="preserve"> procesos</t>
  </si>
  <si>
    <t>de valoración pedagógicos y psicosociales a los beneficiarios del programa Jornada Escolar Complementaria.</t>
  </si>
  <si>
    <t>de medición e investigación sobre la formación integral</t>
  </si>
  <si>
    <t xml:space="preserve"> Beneficiar a</t>
  </si>
  <si>
    <t xml:space="preserve">Niños y Niñas de la primera infancia </t>
  </si>
  <si>
    <t>con procesos de formación psicomotriz</t>
  </si>
  <si>
    <t>centros</t>
  </si>
  <si>
    <t>de psicomotricidad nuevos</t>
  </si>
  <si>
    <t>suma</t>
  </si>
  <si>
    <r>
      <t xml:space="preserve">8162 Administración de parques y escenarios confiables y seguros para promover el encuentro y apropiación del espacio público de Bogotá D.C
</t>
    </r>
    <r>
      <rPr>
        <sz val="14"/>
        <color indexed="8"/>
        <rFont val="Arial"/>
        <family val="2"/>
      </rPr>
      <t>Objetivo Estrategico:1. Bogotá avanza en su seguridad
Programa:1.05. Espacio público seguro e inclusivo</t>
    </r>
    <r>
      <rPr>
        <b/>
        <sz val="14"/>
        <color indexed="8"/>
        <rFont val="Arial"/>
        <family val="2"/>
      </rPr>
      <t xml:space="preserve">
</t>
    </r>
  </si>
  <si>
    <t>Administrar, mantener o adecuar</t>
  </si>
  <si>
    <t xml:space="preserve">parques </t>
  </si>
  <si>
    <t>del sistema del espacio público peatonal para el encuentro</t>
  </si>
  <si>
    <t xml:space="preserve">acciones </t>
  </si>
  <si>
    <t>de innovación en parques del sistema del espacio público peatonal para el
encuentro</t>
  </si>
  <si>
    <t xml:space="preserve"> Implementar </t>
  </si>
  <si>
    <t>acciones</t>
  </si>
  <si>
    <t>de gobernanza para los parques priorizados</t>
  </si>
  <si>
    <r>
      <t xml:space="preserve">8167 Fortalecimiento de la economía del deporte y la recreación en Bogotá D.C
</t>
    </r>
    <r>
      <rPr>
        <sz val="14"/>
        <color indexed="8"/>
        <rFont val="Arial"/>
        <family val="2"/>
      </rPr>
      <t>Objetivo Estrategico:3. Bogotá confía en su potencial
Programa:3.19. Desarrollo empresarial, productividad y empleo</t>
    </r>
  </si>
  <si>
    <t>Gestionar</t>
  </si>
  <si>
    <t>para promover el aprovechamiento de la infraestructura recreodeportiva del Distrito</t>
  </si>
  <si>
    <t>%</t>
  </si>
  <si>
    <t>de las asociaciones Público Privadas, para promover el aprovechamiento de la infraestructura recreodeportiva del Distrito</t>
  </si>
  <si>
    <t xml:space="preserve">Ejecutar el </t>
  </si>
  <si>
    <t>de las acciones priorizadas para la promocion y medicion de la economía del deporte</t>
  </si>
  <si>
    <r>
      <t xml:space="preserve">8168 Fortalecimiento de la gestión recreodeportiva, la participación incidente y la construcción de comunidad desde los barrios en Bogotá D.C
</t>
    </r>
    <r>
      <rPr>
        <sz val="14"/>
        <color indexed="8"/>
        <rFont val="Arial"/>
        <family val="2"/>
      </rPr>
      <t xml:space="preserve">Objetivo Estrategico:2. Bogotá confía en su bien-estar
Programa: 2.14. Bogotá deportiva, recreativa, artística, patrimonial e intercultural
</t>
    </r>
    <r>
      <rPr>
        <b/>
        <sz val="14"/>
        <color indexed="8"/>
        <rFont val="Arial"/>
        <family val="2"/>
      </rPr>
      <t xml:space="preserve">
</t>
    </r>
  </si>
  <si>
    <t xml:space="preserve">estrategias </t>
  </si>
  <si>
    <t>de fortalecimiento, cualificación, visibilización y movilización de la participación en general y de los espacios de participación del sistema DRAFE en particular</t>
  </si>
  <si>
    <r>
      <t xml:space="preserve">8165 Fortalecimiento de la capacidad institucional para una gestión pública, eficiente y oportuna en  Bogotá D.C.
</t>
    </r>
    <r>
      <rPr>
        <sz val="14"/>
        <color indexed="8"/>
        <rFont val="Arial"/>
        <family val="2"/>
      </rPr>
      <t>Objetivo Estrategico:5. Bogotá confía en su gobierno
Programa:5.33. Fortalecimiento institucional para un gobierno confiable</t>
    </r>
  </si>
  <si>
    <t xml:space="preserve">Implementar el </t>
  </si>
  <si>
    <t>de las actividades del plan de acción para el cierre de brechas de las políticas de gestión y desempeño institucional</t>
  </si>
  <si>
    <t>Desarrollar el</t>
  </si>
  <si>
    <t>de las acciones requeridas para la actualización y mejoramiento de los sistemas de información y la infraestructura tecnológica.</t>
  </si>
  <si>
    <r>
      <t xml:space="preserve">8169 Construcción  y adecuación de parques y escenarios recreodeportivos para el encuentro y disfrute de los habitantes de Bogotá D.C.
</t>
    </r>
    <r>
      <rPr>
        <sz val="14"/>
        <color indexed="8"/>
        <rFont val="Arial"/>
        <family val="2"/>
      </rPr>
      <t>Objetivo Estrategico: 4.Bogotá ordena su territorio y avanza en su acción climática
Programa: 4.24. Revitalización y renovación urbana y rural con inclusión</t>
    </r>
  </si>
  <si>
    <t>Julio</t>
  </si>
  <si>
    <t>8154 Implementación de los programas de BOGOTÁ DEPORTIVA desde la iniciación hasta el rendimiento en Bogotá D.C.</t>
  </si>
  <si>
    <t xml:space="preserve">8155 Desarrollo de programas recreativos y de actividad física en Bogotá D.C
</t>
  </si>
  <si>
    <t>Reformulación con memorando No. 20245000344023 del 01 de agosto de 2024. Ajuste de la meta No. 1, pasando de 3.000 a 11.196</t>
  </si>
  <si>
    <t>Reformulación con memorando No. 20245000344023 del 01 de agosto de 2024. Ajuste de la meta No. 6, pasando de 35 a 34</t>
  </si>
  <si>
    <r>
      <rPr>
        <b/>
        <sz val="14"/>
        <color indexed="8"/>
        <rFont val="Arial"/>
        <family val="2"/>
      </rPr>
      <t xml:space="preserve">8154 Implementación de los programas de BOGOTÁ DEPORTIVA desde la iniciación hasta el rendimiento en Bogotá D.C.
</t>
    </r>
    <r>
      <rPr>
        <sz val="14"/>
        <color indexed="8"/>
        <rFont val="Arial"/>
        <family val="2"/>
      </rPr>
      <t xml:space="preserve">
</t>
    </r>
    <r>
      <rPr>
        <sz val="12"/>
        <color indexed="8"/>
        <rFont val="Arial"/>
        <family val="2"/>
      </rPr>
      <t xml:space="preserve">Objetivo Estrategico: 2. Bogotá confía en su bien-estar
Programa: 2.14. Bogotá deportiva, recreativa, artística, patrimonial e intercultural
</t>
    </r>
  </si>
  <si>
    <r>
      <t xml:space="preserve">8155 Desarrollo de programas recreativos y de actividad física en Bogotá D.C
</t>
    </r>
    <r>
      <rPr>
        <sz val="14"/>
        <color indexed="8"/>
        <rFont val="Arial"/>
        <family val="2"/>
      </rPr>
      <t>Objetivo Estrategico: 2. Bogotá confía en su bien-estar
Programa: 2.14. Bogotá deportiva, recreativa, artística, patrimonial e intercultural</t>
    </r>
  </si>
  <si>
    <t>A</t>
  </si>
  <si>
    <t>8159 Formación integral de la primera infancia, infancia, adolescencia y juventud a través de procesos de exploración, apropiación e iniciación mediante el juego y el  deporte en Bogotá D.C.</t>
  </si>
  <si>
    <t>Adición presupuestal convenio interadministrativo No. 6534513 de 2024 con la Secretaría de Educación Distrital  por valor de $ 3.486.360.000. Resolución No. 005 del 19 de julio de 2024</t>
  </si>
  <si>
    <t>PROGRAMACIÓN Y EJECUCIÓN MES SEPTIEMBRE</t>
  </si>
  <si>
    <t>PROGRAMACION Y EJECUCION ACUMULADA A SEPTIEMBRE</t>
  </si>
  <si>
    <t>EJECUCIÓN FINANCIERA AL MES DE SEPTIEMBRE</t>
  </si>
  <si>
    <t>de compromisos de vigencias anteriores fenecidas</t>
  </si>
  <si>
    <t xml:space="preserve">Pagar </t>
  </si>
  <si>
    <t>Septiembre</t>
  </si>
  <si>
    <t>Reformulación con memorando No. 20245000436373 del 30 de septiembre de 2024, 20245000437623 del 1 de octubre de 2024 y 20245000439263 del 2 de octubre de 2024 y que dan alcance a los radicados No. 20245000314443, 20245000430753 y 20245100349123 . Creación de la meta No.9</t>
  </si>
  <si>
    <t>Reformulación con memorando No. 20245000436373 del 30 de septiembre de 2024, 20245000437623 del 1 de octubre de 2024 y 20245000439263 del 2 de octubre de 2024 y que dan alcance a los radicados No. 20245000314443, 20245000430753 y 20245100349123 . Ajuste de la meta No. 2, pasando de 0,5 a 0</t>
  </si>
  <si>
    <t>8162 Administración de parques y escenarios confiables y seguros para promover el encuentro y apropiación del espacio público de Bogotá D.C</t>
  </si>
  <si>
    <t>Reformulación con memorando No. 20245000436373 del 30 de septiembre de 2024, 20245000437623 del 1 de octubre de 2024 y 20245000439263 del 2 de octubre de 2024 y que dan alcance a los radicados No. 20245000314443, 20245000430753 y 20245100349123.  Ajuste de la meta No. 7, pasando de 0,5 a 0</t>
  </si>
  <si>
    <t xml:space="preserve">Reformulación con memorando No.20246000436013 del 30 de septiembre de 2024 y alcance de los memorandos Nos. 20246000313873 del 9 de julio de 2024 y 20246000432973 del 27 de septiembre 2024.Ajuste de la meta No.3, pasando de 3 a 2 </t>
  </si>
  <si>
    <t>B</t>
  </si>
  <si>
    <t>8155 Desarrollo de programas recreativos y de actividad física en Bogotá D.C</t>
  </si>
  <si>
    <t>8165 Fortalecimiento de la capacidad institucional para una gestión pública, eficiente y oportuna en  Bogotá D.C.</t>
  </si>
  <si>
    <t>8169 Construcción  y adecuación de parques y escenarios recreodeportivos para el encuentro y disfrute de los habitantes de Bogotá D.C.</t>
  </si>
  <si>
    <t>Adición presupuestal por valor de $2.000.000.000. Decreto No. 331 del 26 de septiembre de 2024.</t>
  </si>
  <si>
    <t>Reducción presupuestal por valor de $1.765.244.896. Decreto No. 331 del 26 de septiembre de 2024</t>
  </si>
  <si>
    <t>Reducción presupuestal por valor de $3.370.952.967. Decreto No. 331 del 26 de septiembre de 2024</t>
  </si>
  <si>
    <t>Reducción presupuestal por valor de $1.051.143.020. Decreto No. 331 del 26 de septiembre de 2024</t>
  </si>
  <si>
    <t>Reducción presupuestal por valor de $1.427.848.000. Decreto No. 331 del 26 de septiembre de 2024</t>
  </si>
  <si>
    <t>Reducción presupuestal por valor de $158.649.428. Decreto No. 331 del 26 de septiembre de 2024</t>
  </si>
  <si>
    <t>Reducción presupuestal por valor de $158.650.000. Decreto No. 331 del 26 de septiembre de 2024</t>
  </si>
  <si>
    <t xml:space="preserve">  ACTIVIDADES PREVISTAS A SEPTIEMBRE 30-2024</t>
  </si>
  <si>
    <t>TIPOLOGIA DE LA ACTIVIDAD</t>
  </si>
  <si>
    <t>PROYECTO DE INVERSIÓN</t>
  </si>
  <si>
    <t>Proyecto de Inversión</t>
  </si>
  <si>
    <t>Afectación de Actividades</t>
  </si>
  <si>
    <t>Reformulación con memorando No. 20245000436373 del 30 de septiembre de 2024, 20245000437623 del 1 de octubre de 2024 y 20245000439263 del 2 de octubre de 2024 y que dan alcance a los radicados No. 20245000314443, 20245000430753 y 20245100349123 . Ajuste  de la meta No.1 pasando de 11.196 a 13.165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</si>
</sst>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&quot;$ &quot;* #,##0.00_);_(&quot;$ &quot;* \(#,##0.00\);_(&quot;$ &quot;* \-??_);_(@_)"/>
    <numFmt numFmtId="166" formatCode="_(&quot;$ &quot;* #,##0_);_(&quot;$ &quot;* \(#,##0\);_(&quot;$ &quot;* \-??_);_(@_)"/>
    <numFmt numFmtId="167" formatCode="_(* #,##0.00_);_(* \(#,##0.00\);_(* \-??_);_(@_)"/>
    <numFmt numFmtId="168" formatCode="dd/mm/yy"/>
    <numFmt numFmtId="169" formatCode="#,##0.0_ ;\-#,##0.0\ "/>
    <numFmt numFmtId="170" formatCode="#,##0_ ;\-#,##0\ "/>
  </numFmts>
  <fonts count="36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22"/>
      <name val="Arial"/>
      <family val="2"/>
      <charset val="1"/>
    </font>
    <font>
      <b/>
      <sz val="14"/>
      <color indexed="8"/>
      <name val="Arial"/>
      <family val="2"/>
      <charset val="1"/>
    </font>
    <font>
      <sz val="16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  <font>
      <sz val="22"/>
      <color theme="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167" fontId="8" fillId="0" borderId="0" applyBorder="0" applyProtection="0"/>
    <xf numFmtId="165" fontId="8" fillId="0" borderId="0" applyBorder="0" applyProtection="0"/>
    <xf numFmtId="9" fontId="8" fillId="0" borderId="0" applyBorder="0" applyProtection="0"/>
  </cellStyleXfs>
  <cellXfs count="17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166" fontId="1" fillId="0" borderId="0" xfId="4" applyNumberFormat="1" applyFont="1" applyBorder="1" applyAlignment="1" applyProtection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10" fillId="0" borderId="3" xfId="0" applyNumberFormat="1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10" fontId="18" fillId="0" borderId="4" xfId="5" applyNumberFormat="1" applyFont="1" applyBorder="1" applyAlignment="1" applyProtection="1">
      <alignment horizontal="center" vertical="center" wrapText="1"/>
    </xf>
    <xf numFmtId="9" fontId="18" fillId="0" borderId="4" xfId="5" applyFont="1" applyBorder="1" applyAlignment="1" applyProtection="1">
      <alignment horizontal="center" vertical="center" wrapText="1"/>
    </xf>
    <xf numFmtId="166" fontId="18" fillId="0" borderId="4" xfId="4" applyNumberFormat="1" applyFont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0" fontId="21" fillId="0" borderId="0" xfId="0" applyNumberFormat="1" applyFont="1" applyAlignment="1">
      <alignment vertical="center"/>
    </xf>
    <xf numFmtId="166" fontId="11" fillId="0" borderId="0" xfId="4" applyNumberFormat="1" applyFont="1" applyBorder="1" applyAlignment="1" applyProtection="1">
      <alignment vertical="center"/>
    </xf>
    <xf numFmtId="0" fontId="19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8" fontId="5" fillId="0" borderId="2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3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8" fontId="5" fillId="0" borderId="4" xfId="0" applyNumberFormat="1" applyFont="1" applyBorder="1" applyAlignment="1">
      <alignment horizontal="center" vertical="center"/>
    </xf>
    <xf numFmtId="165" fontId="19" fillId="0" borderId="0" xfId="4" applyFont="1"/>
    <xf numFmtId="167" fontId="19" fillId="0" borderId="0" xfId="3" applyFont="1"/>
    <xf numFmtId="166" fontId="19" fillId="0" borderId="0" xfId="4" applyNumberFormat="1" applyFont="1" applyBorder="1" applyAlignment="1" applyProtection="1">
      <alignment vertical="center"/>
    </xf>
    <xf numFmtId="164" fontId="19" fillId="0" borderId="0" xfId="0" applyNumberFormat="1" applyFont="1" applyAlignment="1">
      <alignment vertical="center"/>
    </xf>
    <xf numFmtId="43" fontId="19" fillId="0" borderId="0" xfId="0" applyNumberFormat="1" applyFont="1" applyAlignment="1">
      <alignment vertical="center"/>
    </xf>
    <xf numFmtId="0" fontId="26" fillId="0" borderId="0" xfId="0" applyFont="1"/>
    <xf numFmtId="0" fontId="27" fillId="2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3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3" fontId="29" fillId="0" borderId="4" xfId="3" applyNumberFormat="1" applyFont="1" applyFill="1" applyBorder="1" applyAlignment="1" applyProtection="1">
      <alignment horizontal="center" vertical="center"/>
    </xf>
    <xf numFmtId="10" fontId="29" fillId="0" borderId="4" xfId="5" applyNumberFormat="1" applyFont="1" applyFill="1" applyBorder="1" applyAlignment="1" applyProtection="1">
      <alignment horizontal="center" vertical="center"/>
    </xf>
    <xf numFmtId="0" fontId="30" fillId="0" borderId="0" xfId="0" applyFont="1"/>
    <xf numFmtId="0" fontId="26" fillId="0" borderId="0" xfId="0" applyFont="1" applyAlignment="1">
      <alignment vertical="center"/>
    </xf>
    <xf numFmtId="9" fontId="29" fillId="0" borderId="4" xfId="5" applyFont="1" applyFill="1" applyBorder="1" applyAlignment="1" applyProtection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left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166" fontId="30" fillId="0" borderId="0" xfId="0" applyNumberFormat="1" applyFont="1"/>
    <xf numFmtId="3" fontId="28" fillId="0" borderId="4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6" fontId="29" fillId="0" borderId="0" xfId="0" applyNumberFormat="1" applyFont="1"/>
    <xf numFmtId="0" fontId="29" fillId="0" borderId="0" xfId="0" applyFont="1"/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165" fontId="30" fillId="0" borderId="0" xfId="4" applyFont="1"/>
    <xf numFmtId="0" fontId="31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0" fontId="26" fillId="0" borderId="0" xfId="0" applyNumberFormat="1" applyFont="1" applyAlignment="1">
      <alignment vertical="center"/>
    </xf>
    <xf numFmtId="170" fontId="29" fillId="0" borderId="4" xfId="3" applyNumberFormat="1" applyFont="1" applyFill="1" applyBorder="1" applyAlignment="1" applyProtection="1">
      <alignment horizontal="center" vertical="center"/>
    </xf>
    <xf numFmtId="10" fontId="34" fillId="3" borderId="0" xfId="0" applyNumberFormat="1" applyFont="1" applyFill="1" applyAlignment="1">
      <alignment vertical="center"/>
    </xf>
    <xf numFmtId="0" fontId="28" fillId="0" borderId="4" xfId="1" applyFont="1" applyFill="1" applyBorder="1" applyAlignment="1">
      <alignment horizontal="left" vertical="center" wrapText="1"/>
    </xf>
    <xf numFmtId="3" fontId="28" fillId="0" borderId="4" xfId="1" applyNumberFormat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166" fontId="27" fillId="0" borderId="9" xfId="0" applyNumberFormat="1" applyFont="1" applyBorder="1" applyAlignment="1">
      <alignment vertical="center"/>
    </xf>
    <xf numFmtId="166" fontId="27" fillId="0" borderId="10" xfId="0" applyNumberFormat="1" applyFont="1" applyBorder="1" applyAlignment="1">
      <alignment vertical="center"/>
    </xf>
    <xf numFmtId="10" fontId="27" fillId="0" borderId="11" xfId="0" applyNumberFormat="1" applyFont="1" applyBorder="1" applyAlignment="1">
      <alignment horizontal="center" vertical="center"/>
    </xf>
    <xf numFmtId="166" fontId="27" fillId="0" borderId="4" xfId="4" applyNumberFormat="1" applyFont="1" applyBorder="1" applyAlignment="1" applyProtection="1">
      <alignment horizontal="center" vertical="center" wrapText="1"/>
    </xf>
    <xf numFmtId="10" fontId="27" fillId="0" borderId="4" xfId="5" applyNumberFormat="1" applyFont="1" applyBorder="1" applyAlignment="1" applyProtection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169" fontId="29" fillId="0" borderId="4" xfId="3" applyNumberFormat="1" applyFont="1" applyFill="1" applyBorder="1" applyAlignment="1" applyProtection="1">
      <alignment horizontal="center" vertical="center"/>
    </xf>
    <xf numFmtId="1" fontId="28" fillId="0" borderId="4" xfId="1" applyNumberFormat="1" applyFont="1" applyFill="1" applyBorder="1" applyAlignment="1">
      <alignment horizontal="center" vertical="center" wrapText="1"/>
    </xf>
    <xf numFmtId="10" fontId="27" fillId="0" borderId="4" xfId="5" applyNumberFormat="1" applyFont="1" applyBorder="1" applyAlignment="1" applyProtection="1">
      <alignment horizontal="center" vertical="center" wrapText="1"/>
    </xf>
    <xf numFmtId="0" fontId="28" fillId="0" borderId="4" xfId="0" applyFont="1" applyFill="1" applyBorder="1" applyAlignment="1">
      <alignment horizontal="justify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166" fontId="27" fillId="0" borderId="4" xfId="4" applyNumberFormat="1" applyFont="1" applyBorder="1" applyAlignment="1" applyProtection="1">
      <alignment horizontal="center" vertical="center"/>
    </xf>
    <xf numFmtId="0" fontId="28" fillId="0" borderId="8" xfId="0" applyFont="1" applyFill="1" applyBorder="1" applyAlignment="1">
      <alignment horizontal="justify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/>
    </xf>
    <xf numFmtId="0" fontId="35" fillId="4" borderId="17" xfId="0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justify" vertical="center" wrapText="1"/>
    </xf>
    <xf numFmtId="0" fontId="28" fillId="0" borderId="4" xfId="0" applyFont="1" applyBorder="1" applyAlignment="1">
      <alignment horizontal="justify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justify" vertical="center" wrapText="1"/>
    </xf>
    <xf numFmtId="0" fontId="28" fillId="0" borderId="13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6" fontId="27" fillId="0" borderId="4" xfId="4" applyNumberFormat="1" applyFont="1" applyBorder="1" applyAlignment="1" applyProtection="1">
      <alignment horizontal="center" vertical="center" wrapText="1"/>
    </xf>
    <xf numFmtId="10" fontId="27" fillId="0" borderId="4" xfId="5" applyNumberFormat="1" applyFont="1" applyBorder="1" applyAlignment="1" applyProtection="1">
      <alignment horizontal="center" vertical="center"/>
    </xf>
    <xf numFmtId="0" fontId="28" fillId="0" borderId="7" xfId="0" applyFont="1" applyFill="1" applyBorder="1" applyAlignment="1">
      <alignment horizontal="justify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top" wrapText="1"/>
    </xf>
    <xf numFmtId="2" fontId="13" fillId="0" borderId="2" xfId="0" applyNumberFormat="1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2" fontId="19" fillId="0" borderId="2" xfId="0" applyNumberFormat="1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justify" wrapText="1"/>
    </xf>
    <xf numFmtId="0" fontId="13" fillId="0" borderId="22" xfId="0" applyFont="1" applyBorder="1" applyAlignment="1">
      <alignment horizontal="justify" wrapText="1"/>
    </xf>
    <xf numFmtId="0" fontId="13" fillId="0" borderId="3" xfId="0" applyFont="1" applyBorder="1" applyAlignment="1">
      <alignment horizontal="justify" wrapText="1"/>
    </xf>
    <xf numFmtId="0" fontId="5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</cellXfs>
  <cellStyles count="6">
    <cellStyle name="Excel Built-in Explanatory Text" xfId="1" xr:uid="{FC065488-85C1-4A59-85BF-90ECF2C4BE13}"/>
    <cellStyle name="Excel Built-in Normal 2" xfId="2" xr:uid="{188BA264-7028-4081-A3E9-248D84B31748}"/>
    <cellStyle name="Millares" xfId="3" builtinId="3"/>
    <cellStyle name="Moneda" xfId="4" builtinId="4"/>
    <cellStyle name="Normal" xfId="0" builtinId="0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138546</xdr:colOff>
      <xdr:row>6</xdr:row>
      <xdr:rowOff>138545</xdr:rowOff>
    </xdr:from>
    <xdr:to>
      <xdr:col>5</xdr:col>
      <xdr:colOff>415637</xdr:colOff>
      <xdr:row>6</xdr:row>
      <xdr:rowOff>329043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B0D51C6-125F-F5C7-2125-2F551CF1F62A}"/>
            </a:ext>
          </a:extLst>
        </xdr:cNvPr>
        <xdr:cNvSpPr txBox="1"/>
      </xdr:nvSpPr>
      <xdr:spPr>
        <a:xfrm>
          <a:off x="6338455" y="2580409"/>
          <a:ext cx="277091" cy="190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1</a:t>
          </a:r>
        </a:p>
      </xdr:txBody>
    </xdr:sp>
    <xdr:clientData/>
  </xdr:twoCellAnchor>
  <xdr:twoCellAnchor>
    <xdr:from>
      <xdr:col>5</xdr:col>
      <xdr:colOff>34636</xdr:colOff>
      <xdr:row>17</xdr:row>
      <xdr:rowOff>86591</xdr:rowOff>
    </xdr:from>
    <xdr:to>
      <xdr:col>5</xdr:col>
      <xdr:colOff>311727</xdr:colOff>
      <xdr:row>17</xdr:row>
      <xdr:rowOff>277089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1A75D00-04A2-7A77-CF49-3CD97CE3301C}"/>
            </a:ext>
          </a:extLst>
        </xdr:cNvPr>
        <xdr:cNvSpPr txBox="1"/>
      </xdr:nvSpPr>
      <xdr:spPr>
        <a:xfrm>
          <a:off x="6234545" y="13144500"/>
          <a:ext cx="277091" cy="190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2</a:t>
          </a:r>
        </a:p>
      </xdr:txBody>
    </xdr:sp>
    <xdr:clientData/>
  </xdr:twoCellAnchor>
  <xdr:twoCellAnchor>
    <xdr:from>
      <xdr:col>17</xdr:col>
      <xdr:colOff>169718</xdr:colOff>
      <xdr:row>25</xdr:row>
      <xdr:rowOff>775854</xdr:rowOff>
    </xdr:from>
    <xdr:to>
      <xdr:col>17</xdr:col>
      <xdr:colOff>623455</xdr:colOff>
      <xdr:row>25</xdr:row>
      <xdr:rowOff>1056409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D6A4D1-0B5D-6193-47F0-47D54385DFF7}"/>
            </a:ext>
          </a:extLst>
        </xdr:cNvPr>
        <xdr:cNvSpPr txBox="1"/>
      </xdr:nvSpPr>
      <xdr:spPr>
        <a:xfrm>
          <a:off x="25852582" y="22319672"/>
          <a:ext cx="453737" cy="2805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A</a:t>
          </a:r>
        </a:p>
      </xdr:txBody>
    </xdr:sp>
    <xdr:clientData/>
  </xdr:twoCellAnchor>
  <xdr:twoCellAnchor>
    <xdr:from>
      <xdr:col>5</xdr:col>
      <xdr:colOff>779318</xdr:colOff>
      <xdr:row>14</xdr:row>
      <xdr:rowOff>69272</xdr:rowOff>
    </xdr:from>
    <xdr:to>
      <xdr:col>5</xdr:col>
      <xdr:colOff>1056409</xdr:colOff>
      <xdr:row>14</xdr:row>
      <xdr:rowOff>259770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67DB87-8D08-B006-AD6C-46139B334C5D}"/>
            </a:ext>
          </a:extLst>
        </xdr:cNvPr>
        <xdr:cNvSpPr txBox="1"/>
      </xdr:nvSpPr>
      <xdr:spPr>
        <a:xfrm>
          <a:off x="6979227" y="10841181"/>
          <a:ext cx="277091" cy="190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3</a:t>
          </a:r>
        </a:p>
      </xdr:txBody>
    </xdr:sp>
    <xdr:clientData/>
  </xdr:twoCellAnchor>
  <xdr:twoCellAnchor>
    <xdr:from>
      <xdr:col>5</xdr:col>
      <xdr:colOff>173182</xdr:colOff>
      <xdr:row>26</xdr:row>
      <xdr:rowOff>121228</xdr:rowOff>
    </xdr:from>
    <xdr:to>
      <xdr:col>5</xdr:col>
      <xdr:colOff>450273</xdr:colOff>
      <xdr:row>26</xdr:row>
      <xdr:rowOff>311726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AC7D812-2FBA-23AE-0D14-3C4F50A94879}"/>
            </a:ext>
          </a:extLst>
        </xdr:cNvPr>
        <xdr:cNvSpPr txBox="1"/>
      </xdr:nvSpPr>
      <xdr:spPr>
        <a:xfrm>
          <a:off x="6373091" y="23795183"/>
          <a:ext cx="277091" cy="190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5</a:t>
          </a:r>
        </a:p>
      </xdr:txBody>
    </xdr:sp>
    <xdr:clientData/>
  </xdr:twoCellAnchor>
  <xdr:twoCellAnchor>
    <xdr:from>
      <xdr:col>5</xdr:col>
      <xdr:colOff>121227</xdr:colOff>
      <xdr:row>31</xdr:row>
      <xdr:rowOff>86590</xdr:rowOff>
    </xdr:from>
    <xdr:to>
      <xdr:col>5</xdr:col>
      <xdr:colOff>398318</xdr:colOff>
      <xdr:row>31</xdr:row>
      <xdr:rowOff>277088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8B308B-14B5-F5EB-61D5-B23DAC1A8E18}"/>
            </a:ext>
          </a:extLst>
        </xdr:cNvPr>
        <xdr:cNvSpPr txBox="1"/>
      </xdr:nvSpPr>
      <xdr:spPr>
        <a:xfrm>
          <a:off x="6321136" y="29510181"/>
          <a:ext cx="277091" cy="190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6</a:t>
          </a:r>
        </a:p>
      </xdr:txBody>
    </xdr:sp>
    <xdr:clientData/>
  </xdr:twoCellAnchor>
  <xdr:twoCellAnchor>
    <xdr:from>
      <xdr:col>5</xdr:col>
      <xdr:colOff>103909</xdr:colOff>
      <xdr:row>34</xdr:row>
      <xdr:rowOff>121227</xdr:rowOff>
    </xdr:from>
    <xdr:to>
      <xdr:col>5</xdr:col>
      <xdr:colOff>381000</xdr:colOff>
      <xdr:row>34</xdr:row>
      <xdr:rowOff>311725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6DAE5E6-EF7A-3EB0-0F85-0098B91792FB}"/>
            </a:ext>
          </a:extLst>
        </xdr:cNvPr>
        <xdr:cNvSpPr txBox="1"/>
      </xdr:nvSpPr>
      <xdr:spPr>
        <a:xfrm>
          <a:off x="6303818" y="33649227"/>
          <a:ext cx="277091" cy="190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7</a:t>
          </a:r>
        </a:p>
      </xdr:txBody>
    </xdr:sp>
    <xdr:clientData/>
  </xdr:twoCellAnchor>
  <xdr:twoCellAnchor>
    <xdr:from>
      <xdr:col>17</xdr:col>
      <xdr:colOff>242455</xdr:colOff>
      <xdr:row>7</xdr:row>
      <xdr:rowOff>415637</xdr:rowOff>
    </xdr:from>
    <xdr:to>
      <xdr:col>17</xdr:col>
      <xdr:colOff>696192</xdr:colOff>
      <xdr:row>7</xdr:row>
      <xdr:rowOff>696192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DD1198-00F7-4861-3815-9D8C2992B3C0}"/>
            </a:ext>
          </a:extLst>
        </xdr:cNvPr>
        <xdr:cNvSpPr txBox="1"/>
      </xdr:nvSpPr>
      <xdr:spPr>
        <a:xfrm>
          <a:off x="25925319" y="4069773"/>
          <a:ext cx="453737" cy="2805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B</a:t>
          </a:r>
        </a:p>
      </xdr:txBody>
    </xdr:sp>
    <xdr:clientData/>
  </xdr:twoCellAnchor>
  <xdr:twoCellAnchor>
    <xdr:from>
      <xdr:col>17</xdr:col>
      <xdr:colOff>207818</xdr:colOff>
      <xdr:row>15</xdr:row>
      <xdr:rowOff>796637</xdr:rowOff>
    </xdr:from>
    <xdr:to>
      <xdr:col>17</xdr:col>
      <xdr:colOff>661555</xdr:colOff>
      <xdr:row>16</xdr:row>
      <xdr:rowOff>20783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374BA0A-5596-68B2-C74A-0F716C38CB47}"/>
            </a:ext>
          </a:extLst>
        </xdr:cNvPr>
        <xdr:cNvSpPr txBox="1"/>
      </xdr:nvSpPr>
      <xdr:spPr>
        <a:xfrm>
          <a:off x="25890682" y="12624955"/>
          <a:ext cx="453737" cy="2805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B</a:t>
          </a:r>
        </a:p>
      </xdr:txBody>
    </xdr:sp>
    <xdr:clientData/>
  </xdr:twoCellAnchor>
  <xdr:twoCellAnchor>
    <xdr:from>
      <xdr:col>17</xdr:col>
      <xdr:colOff>779318</xdr:colOff>
      <xdr:row>25</xdr:row>
      <xdr:rowOff>762000</xdr:rowOff>
    </xdr:from>
    <xdr:to>
      <xdr:col>17</xdr:col>
      <xdr:colOff>1233055</xdr:colOff>
      <xdr:row>25</xdr:row>
      <xdr:rowOff>1042555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CBFF8D6-B83D-55AE-5935-7D366EA2EC65}"/>
            </a:ext>
          </a:extLst>
        </xdr:cNvPr>
        <xdr:cNvSpPr txBox="1"/>
      </xdr:nvSpPr>
      <xdr:spPr>
        <a:xfrm>
          <a:off x="26462182" y="23362227"/>
          <a:ext cx="453737" cy="2805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B</a:t>
          </a:r>
        </a:p>
      </xdr:txBody>
    </xdr:sp>
    <xdr:clientData/>
  </xdr:twoCellAnchor>
  <xdr:twoCellAnchor>
    <xdr:from>
      <xdr:col>17</xdr:col>
      <xdr:colOff>155863</xdr:colOff>
      <xdr:row>32</xdr:row>
      <xdr:rowOff>467591</xdr:rowOff>
    </xdr:from>
    <xdr:to>
      <xdr:col>17</xdr:col>
      <xdr:colOff>609600</xdr:colOff>
      <xdr:row>32</xdr:row>
      <xdr:rowOff>748146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C2C9087-0757-C0D6-6779-8C39283BEAE6}"/>
            </a:ext>
          </a:extLst>
        </xdr:cNvPr>
        <xdr:cNvSpPr txBox="1"/>
      </xdr:nvSpPr>
      <xdr:spPr>
        <a:xfrm>
          <a:off x="25838727" y="31068818"/>
          <a:ext cx="453737" cy="2805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B</a:t>
          </a:r>
        </a:p>
      </xdr:txBody>
    </xdr:sp>
    <xdr:clientData/>
  </xdr:twoCellAnchor>
  <xdr:twoCellAnchor>
    <xdr:from>
      <xdr:col>17</xdr:col>
      <xdr:colOff>204354</xdr:colOff>
      <xdr:row>35</xdr:row>
      <xdr:rowOff>446809</xdr:rowOff>
    </xdr:from>
    <xdr:to>
      <xdr:col>17</xdr:col>
      <xdr:colOff>658091</xdr:colOff>
      <xdr:row>35</xdr:row>
      <xdr:rowOff>727364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CCD6727-2821-D847-7621-957EDE9C21CF}"/>
            </a:ext>
          </a:extLst>
        </xdr:cNvPr>
        <xdr:cNvSpPr txBox="1"/>
      </xdr:nvSpPr>
      <xdr:spPr>
        <a:xfrm>
          <a:off x="25887218" y="34719491"/>
          <a:ext cx="453737" cy="2805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B</a:t>
          </a:r>
        </a:p>
      </xdr:txBody>
    </xdr:sp>
    <xdr:clientData/>
  </xdr:twoCellAnchor>
  <xdr:twoCellAnchor>
    <xdr:from>
      <xdr:col>17</xdr:col>
      <xdr:colOff>121227</xdr:colOff>
      <xdr:row>41</xdr:row>
      <xdr:rowOff>277091</xdr:rowOff>
    </xdr:from>
    <xdr:to>
      <xdr:col>17</xdr:col>
      <xdr:colOff>574964</xdr:colOff>
      <xdr:row>41</xdr:row>
      <xdr:rowOff>548294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500DEBE-A10D-1761-9827-0D98C41029B1}"/>
            </a:ext>
          </a:extLst>
        </xdr:cNvPr>
        <xdr:cNvSpPr txBox="1"/>
      </xdr:nvSpPr>
      <xdr:spPr>
        <a:xfrm>
          <a:off x="25804091" y="43849636"/>
          <a:ext cx="453737" cy="2805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B</a:t>
          </a:r>
        </a:p>
      </xdr:txBody>
    </xdr:sp>
    <xdr:clientData/>
  </xdr:twoCellAnchor>
  <xdr:twoCellAnchor>
    <xdr:from>
      <xdr:col>5</xdr:col>
      <xdr:colOff>502228</xdr:colOff>
      <xdr:row>6</xdr:row>
      <xdr:rowOff>138545</xdr:rowOff>
    </xdr:from>
    <xdr:to>
      <xdr:col>5</xdr:col>
      <xdr:colOff>779319</xdr:colOff>
      <xdr:row>6</xdr:row>
      <xdr:rowOff>329043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449CC0C-E84D-38B3-5124-D821DEC0E7C6}"/>
            </a:ext>
          </a:extLst>
        </xdr:cNvPr>
        <xdr:cNvSpPr txBox="1"/>
      </xdr:nvSpPr>
      <xdr:spPr>
        <a:xfrm>
          <a:off x="6702137" y="2580409"/>
          <a:ext cx="277091" cy="1904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1C87-DAB0-44A8-8772-0330BE9B07DB}">
  <sheetPr>
    <pageSetUpPr fitToPage="1"/>
  </sheetPr>
  <dimension ref="A1:IP49"/>
  <sheetViews>
    <sheetView tabSelected="1" zoomScale="55" zoomScaleNormal="55" zoomScaleSheetLayoutView="55" workbookViewId="0">
      <selection activeCell="A7" sqref="A7"/>
    </sheetView>
  </sheetViews>
  <sheetFormatPr defaultColWidth="7.68359375" defaultRowHeight="27.75" x14ac:dyDescent="0.15"/>
  <cols>
    <col min="1" max="1" width="4.1796875" style="17" customWidth="1"/>
    <col min="2" max="2" width="19.01171875" style="27" customWidth="1"/>
    <col min="3" max="3" width="39.2421875" style="27" customWidth="1"/>
    <col min="4" max="4" width="6.203125" style="18" customWidth="1"/>
    <col min="5" max="5" width="24.2734375" style="25" customWidth="1"/>
    <col min="6" max="6" width="19.1484375" style="25" customWidth="1"/>
    <col min="7" max="7" width="31.5546875" style="28" customWidth="1"/>
    <col min="8" max="8" width="21.98046875" style="25" customWidth="1"/>
    <col min="9" max="9" width="47.46875" style="25" customWidth="1"/>
    <col min="10" max="10" width="26.0234375" style="25" customWidth="1"/>
    <col min="11" max="11" width="18.7421875" style="29" customWidth="1"/>
    <col min="12" max="12" width="17.39453125" style="29" customWidth="1"/>
    <col min="13" max="13" width="18.87890625" style="30" customWidth="1"/>
    <col min="14" max="14" width="18.7421875" style="29" customWidth="1"/>
    <col min="15" max="15" width="17.6640625" style="29" customWidth="1"/>
    <col min="16" max="16" width="19.1484375" style="30" customWidth="1"/>
    <col min="17" max="17" width="35.05859375" style="25" customWidth="1"/>
    <col min="18" max="18" width="39.9140625" style="25" customWidth="1"/>
    <col min="19" max="19" width="37.62109375" style="31" customWidth="1"/>
    <col min="20" max="20" width="26.16015625" style="25" customWidth="1"/>
    <col min="21" max="21" width="30.4765625" style="25" customWidth="1"/>
    <col min="22" max="16384" width="7.68359375" style="3"/>
  </cols>
  <sheetData>
    <row r="1" spans="1:250" ht="32.25" customHeight="1" x14ac:dyDescent="0.15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7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spans="1:250" ht="27.75" customHeight="1" x14ac:dyDescent="0.15">
      <c r="B2" s="124" t="s">
        <v>37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ht="30.75" customHeight="1" x14ac:dyDescent="0.15">
      <c r="B3" s="125" t="s">
        <v>38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7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</row>
    <row r="4" spans="1:250" s="2" customFormat="1" ht="29.25" customHeight="1" x14ac:dyDescent="0.15">
      <c r="A4" s="18"/>
      <c r="B4" s="126" t="s">
        <v>147</v>
      </c>
      <c r="C4" s="126"/>
      <c r="D4" s="126" t="s">
        <v>0</v>
      </c>
      <c r="E4" s="127" t="s">
        <v>145</v>
      </c>
      <c r="F4" s="127"/>
      <c r="G4" s="127"/>
      <c r="H4" s="127"/>
      <c r="I4" s="127"/>
      <c r="J4" s="129" t="s">
        <v>146</v>
      </c>
      <c r="K4" s="128" t="s">
        <v>123</v>
      </c>
      <c r="L4" s="128"/>
      <c r="M4" s="128"/>
      <c r="N4" s="128" t="s">
        <v>124</v>
      </c>
      <c r="O4" s="128"/>
      <c r="P4" s="128"/>
      <c r="Q4" s="128" t="s">
        <v>125</v>
      </c>
      <c r="R4" s="128"/>
      <c r="S4" s="128"/>
      <c r="T4" s="128"/>
      <c r="U4" s="18"/>
    </row>
    <row r="5" spans="1:250" s="2" customFormat="1" ht="38.25" customHeight="1" x14ac:dyDescent="0.15">
      <c r="A5" s="18"/>
      <c r="B5" s="126"/>
      <c r="C5" s="126"/>
      <c r="D5" s="126"/>
      <c r="E5" s="127"/>
      <c r="F5" s="127"/>
      <c r="G5" s="127"/>
      <c r="H5" s="127"/>
      <c r="I5" s="127"/>
      <c r="J5" s="130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8"/>
    </row>
    <row r="6" spans="1:250" ht="33.75" customHeight="1" x14ac:dyDescent="0.15">
      <c r="A6" s="18"/>
      <c r="B6" s="126"/>
      <c r="C6" s="126"/>
      <c r="D6" s="126"/>
      <c r="E6" s="127"/>
      <c r="F6" s="127"/>
      <c r="G6" s="127"/>
      <c r="H6" s="127"/>
      <c r="I6" s="127"/>
      <c r="J6" s="131"/>
      <c r="K6" s="19" t="s">
        <v>1</v>
      </c>
      <c r="L6" s="19" t="s">
        <v>2</v>
      </c>
      <c r="M6" s="20" t="s">
        <v>3</v>
      </c>
      <c r="N6" s="21" t="s">
        <v>4</v>
      </c>
      <c r="O6" s="19" t="s">
        <v>5</v>
      </c>
      <c r="P6" s="20" t="s">
        <v>3</v>
      </c>
      <c r="Q6" s="19" t="s">
        <v>6</v>
      </c>
      <c r="R6" s="19" t="s">
        <v>7</v>
      </c>
      <c r="S6" s="22" t="s">
        <v>8</v>
      </c>
      <c r="T6" s="21" t="s">
        <v>9</v>
      </c>
      <c r="U6" s="17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</row>
    <row r="7" spans="1:250" s="9" customFormat="1" ht="95.25" customHeight="1" x14ac:dyDescent="0.2">
      <c r="A7" s="23"/>
      <c r="B7" s="113" t="s">
        <v>118</v>
      </c>
      <c r="C7" s="114"/>
      <c r="D7" s="55">
        <v>1</v>
      </c>
      <c r="E7" s="92" t="s">
        <v>10</v>
      </c>
      <c r="F7" s="93">
        <v>13165</v>
      </c>
      <c r="G7" s="92" t="s">
        <v>39</v>
      </c>
      <c r="H7" s="117" t="s">
        <v>40</v>
      </c>
      <c r="I7" s="117"/>
      <c r="J7" s="94" t="s">
        <v>34</v>
      </c>
      <c r="K7" s="90">
        <v>11100</v>
      </c>
      <c r="L7" s="90">
        <v>11312</v>
      </c>
      <c r="M7" s="63">
        <f>+L7/K7</f>
        <v>1.0190990990990991</v>
      </c>
      <c r="N7" s="90">
        <v>11100</v>
      </c>
      <c r="O7" s="90">
        <v>11312</v>
      </c>
      <c r="P7" s="63">
        <f>+O7/N7</f>
        <v>1.0190990990990991</v>
      </c>
      <c r="Q7" s="132">
        <v>36625641714</v>
      </c>
      <c r="R7" s="132">
        <f>36625641714-1765244896</f>
        <v>34860396818</v>
      </c>
      <c r="S7" s="132">
        <v>10971448729</v>
      </c>
      <c r="T7" s="103">
        <f>+S7/R7</f>
        <v>0.31472529662470577</v>
      </c>
      <c r="U7" s="24"/>
    </row>
    <row r="8" spans="1:250" ht="77.25" customHeight="1" x14ac:dyDescent="0.2">
      <c r="A8" s="23"/>
      <c r="B8" s="115"/>
      <c r="C8" s="116"/>
      <c r="D8" s="55">
        <v>2</v>
      </c>
      <c r="E8" s="92" t="s">
        <v>13</v>
      </c>
      <c r="F8" s="93">
        <v>2</v>
      </c>
      <c r="G8" s="92" t="s">
        <v>42</v>
      </c>
      <c r="H8" s="117" t="s">
        <v>41</v>
      </c>
      <c r="I8" s="117"/>
      <c r="J8" s="94" t="s">
        <v>34</v>
      </c>
      <c r="K8" s="101">
        <v>0.5</v>
      </c>
      <c r="L8" s="101">
        <v>0.5</v>
      </c>
      <c r="M8" s="63">
        <f>+L8/K8</f>
        <v>1</v>
      </c>
      <c r="N8" s="101">
        <v>0.5</v>
      </c>
      <c r="O8" s="101">
        <v>0.5</v>
      </c>
      <c r="P8" s="63">
        <f>+O8/N8</f>
        <v>1</v>
      </c>
      <c r="Q8" s="132"/>
      <c r="R8" s="132"/>
      <c r="S8" s="132"/>
      <c r="T8" s="103"/>
      <c r="U8" s="1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75.75" customHeight="1" x14ac:dyDescent="0.2">
      <c r="A9" s="23"/>
      <c r="B9" s="115"/>
      <c r="C9" s="116"/>
      <c r="D9" s="55">
        <v>3</v>
      </c>
      <c r="E9" s="92" t="s">
        <v>13</v>
      </c>
      <c r="F9" s="93">
        <v>1</v>
      </c>
      <c r="G9" s="92" t="s">
        <v>43</v>
      </c>
      <c r="H9" s="117" t="s">
        <v>44</v>
      </c>
      <c r="I9" s="117"/>
      <c r="J9" s="94" t="s">
        <v>34</v>
      </c>
      <c r="K9" s="90">
        <v>0</v>
      </c>
      <c r="L9" s="90">
        <v>0</v>
      </c>
      <c r="M9" s="63">
        <v>0</v>
      </c>
      <c r="N9" s="90">
        <v>0</v>
      </c>
      <c r="O9" s="90">
        <v>0</v>
      </c>
      <c r="P9" s="63">
        <v>0</v>
      </c>
      <c r="Q9" s="132"/>
      <c r="R9" s="132"/>
      <c r="S9" s="132"/>
      <c r="T9" s="103"/>
      <c r="U9" s="1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73.5" customHeight="1" x14ac:dyDescent="0.15">
      <c r="A10" s="25"/>
      <c r="B10" s="115"/>
      <c r="C10" s="116"/>
      <c r="D10" s="55">
        <v>4</v>
      </c>
      <c r="E10" s="92" t="s">
        <v>45</v>
      </c>
      <c r="F10" s="102">
        <v>1</v>
      </c>
      <c r="G10" s="92" t="s">
        <v>46</v>
      </c>
      <c r="H10" s="117" t="s">
        <v>47</v>
      </c>
      <c r="I10" s="117"/>
      <c r="J10" s="94" t="s">
        <v>34</v>
      </c>
      <c r="K10" s="101">
        <v>0.5</v>
      </c>
      <c r="L10" s="101">
        <v>0.5</v>
      </c>
      <c r="M10" s="63">
        <f>+L10/K10</f>
        <v>1</v>
      </c>
      <c r="N10" s="101">
        <v>0.5</v>
      </c>
      <c r="O10" s="101">
        <v>0.5</v>
      </c>
      <c r="P10" s="63">
        <f>+O10/N10</f>
        <v>1</v>
      </c>
      <c r="Q10" s="132"/>
      <c r="R10" s="132"/>
      <c r="S10" s="132"/>
      <c r="T10" s="103"/>
      <c r="U10" s="1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83.25" customHeight="1" x14ac:dyDescent="0.15">
      <c r="A11" s="25"/>
      <c r="B11" s="115"/>
      <c r="C11" s="116"/>
      <c r="D11" s="55">
        <v>5</v>
      </c>
      <c r="E11" s="92" t="s">
        <v>48</v>
      </c>
      <c r="F11" s="94">
        <v>2000</v>
      </c>
      <c r="G11" s="92" t="s">
        <v>49</v>
      </c>
      <c r="H11" s="117" t="s">
        <v>50</v>
      </c>
      <c r="I11" s="117"/>
      <c r="J11" s="94" t="s">
        <v>35</v>
      </c>
      <c r="K11" s="90">
        <v>2000</v>
      </c>
      <c r="L11" s="90">
        <v>2574</v>
      </c>
      <c r="M11" s="63">
        <f>+L11/K11</f>
        <v>1.2869999999999999</v>
      </c>
      <c r="N11" s="90">
        <v>2000</v>
      </c>
      <c r="O11" s="90">
        <v>2574</v>
      </c>
      <c r="P11" s="63">
        <f>+O11/N11</f>
        <v>1.2869999999999999</v>
      </c>
      <c r="Q11" s="132"/>
      <c r="R11" s="132"/>
      <c r="S11" s="132"/>
      <c r="T11" s="103"/>
      <c r="U11" s="1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83.25" customHeight="1" x14ac:dyDescent="0.25">
      <c r="A12" s="25"/>
      <c r="B12" s="115"/>
      <c r="C12" s="116"/>
      <c r="D12" s="55">
        <v>6</v>
      </c>
      <c r="E12" s="80" t="s">
        <v>25</v>
      </c>
      <c r="F12" s="70">
        <v>11</v>
      </c>
      <c r="G12" s="81" t="s">
        <v>51</v>
      </c>
      <c r="H12" s="118" t="s">
        <v>52</v>
      </c>
      <c r="I12" s="118"/>
      <c r="J12" s="94" t="s">
        <v>34</v>
      </c>
      <c r="K12" s="90">
        <v>3</v>
      </c>
      <c r="L12" s="90">
        <v>3</v>
      </c>
      <c r="M12" s="63">
        <f>+L12/K12</f>
        <v>1</v>
      </c>
      <c r="N12" s="90">
        <v>9</v>
      </c>
      <c r="O12" s="90">
        <v>9</v>
      </c>
      <c r="P12" s="63">
        <f>+O12/N12</f>
        <v>1</v>
      </c>
      <c r="Q12" s="132"/>
      <c r="R12" s="132"/>
      <c r="S12" s="132"/>
      <c r="T12" s="103"/>
      <c r="U12" s="1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83.25" customHeight="1" x14ac:dyDescent="0.25">
      <c r="A13" s="25"/>
      <c r="B13" s="115"/>
      <c r="C13" s="116"/>
      <c r="D13" s="55">
        <v>7</v>
      </c>
      <c r="E13" s="80" t="s">
        <v>32</v>
      </c>
      <c r="F13" s="70">
        <v>1</v>
      </c>
      <c r="G13" s="81" t="s">
        <v>53</v>
      </c>
      <c r="H13" s="118" t="s">
        <v>54</v>
      </c>
      <c r="I13" s="118"/>
      <c r="J13" s="94" t="s">
        <v>34</v>
      </c>
      <c r="K13" s="101">
        <v>0.5</v>
      </c>
      <c r="L13" s="101">
        <v>0.5</v>
      </c>
      <c r="M13" s="63">
        <f>+L13/K13</f>
        <v>1</v>
      </c>
      <c r="N13" s="101">
        <v>0.5</v>
      </c>
      <c r="O13" s="101">
        <v>0.5</v>
      </c>
      <c r="P13" s="63">
        <v>1</v>
      </c>
      <c r="Q13" s="132"/>
      <c r="R13" s="132"/>
      <c r="S13" s="132"/>
      <c r="T13" s="103"/>
      <c r="U13" s="1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83.25" customHeight="1" x14ac:dyDescent="0.25">
      <c r="A14" s="25"/>
      <c r="B14" s="115"/>
      <c r="C14" s="116"/>
      <c r="D14" s="55">
        <v>8</v>
      </c>
      <c r="E14" s="80" t="s">
        <v>32</v>
      </c>
      <c r="F14" s="70">
        <v>1</v>
      </c>
      <c r="G14" s="81" t="s">
        <v>53</v>
      </c>
      <c r="H14" s="118" t="s">
        <v>55</v>
      </c>
      <c r="I14" s="118"/>
      <c r="J14" s="94" t="s">
        <v>34</v>
      </c>
      <c r="K14" s="101">
        <v>0.5</v>
      </c>
      <c r="L14" s="101">
        <v>0.5</v>
      </c>
      <c r="M14" s="63">
        <v>1</v>
      </c>
      <c r="N14" s="101">
        <v>0.5</v>
      </c>
      <c r="O14" s="101">
        <v>0.5</v>
      </c>
      <c r="P14" s="63">
        <v>1</v>
      </c>
      <c r="Q14" s="132"/>
      <c r="R14" s="132"/>
      <c r="S14" s="132"/>
      <c r="T14" s="103"/>
      <c r="U14" s="1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83.25" customHeight="1" x14ac:dyDescent="0.15">
      <c r="A15" s="25"/>
      <c r="B15" s="115"/>
      <c r="C15" s="116"/>
      <c r="D15" s="55">
        <v>9</v>
      </c>
      <c r="E15" s="80" t="s">
        <v>127</v>
      </c>
      <c r="F15" s="70">
        <v>100</v>
      </c>
      <c r="G15" s="81" t="s">
        <v>100</v>
      </c>
      <c r="H15" s="118" t="s">
        <v>126</v>
      </c>
      <c r="I15" s="118"/>
      <c r="J15" s="94" t="s">
        <v>35</v>
      </c>
      <c r="K15" s="90">
        <v>0</v>
      </c>
      <c r="L15" s="90">
        <v>0</v>
      </c>
      <c r="M15" s="63">
        <v>0</v>
      </c>
      <c r="N15" s="90">
        <v>0</v>
      </c>
      <c r="O15" s="90">
        <v>0</v>
      </c>
      <c r="P15" s="63">
        <v>0</v>
      </c>
      <c r="Q15" s="132"/>
      <c r="R15" s="132"/>
      <c r="S15" s="132"/>
      <c r="T15" s="103"/>
      <c r="U15" s="1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83.25" customHeight="1" x14ac:dyDescent="0.25">
      <c r="A16" s="25"/>
      <c r="B16" s="109" t="s">
        <v>119</v>
      </c>
      <c r="C16" s="110"/>
      <c r="D16" s="68">
        <v>1</v>
      </c>
      <c r="E16" s="56" t="s">
        <v>13</v>
      </c>
      <c r="F16" s="57">
        <v>52750</v>
      </c>
      <c r="G16" s="58" t="s">
        <v>31</v>
      </c>
      <c r="H16" s="104" t="s">
        <v>56</v>
      </c>
      <c r="I16" s="104"/>
      <c r="J16" s="94" t="s">
        <v>34</v>
      </c>
      <c r="K16" s="90">
        <v>9800</v>
      </c>
      <c r="L16" s="90">
        <v>10118</v>
      </c>
      <c r="M16" s="60">
        <f>+L16/K16</f>
        <v>1.0324489795918368</v>
      </c>
      <c r="N16" s="90">
        <v>27580</v>
      </c>
      <c r="O16" s="90">
        <v>28527</v>
      </c>
      <c r="P16" s="60">
        <f>+O16/N16</f>
        <v>1.0343364757070341</v>
      </c>
      <c r="Q16" s="132">
        <v>51728910601</v>
      </c>
      <c r="R16" s="132">
        <f>51728910601-3370952967</f>
        <v>48357957634</v>
      </c>
      <c r="S16" s="132">
        <v>13390858385</v>
      </c>
      <c r="T16" s="103">
        <f>+S16/R16</f>
        <v>0.27691116499066165</v>
      </c>
      <c r="U16" s="2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96.75" customHeight="1" x14ac:dyDescent="0.15">
      <c r="A17" s="25"/>
      <c r="B17" s="111"/>
      <c r="C17" s="112"/>
      <c r="D17" s="68">
        <v>2</v>
      </c>
      <c r="E17" s="56" t="s">
        <v>25</v>
      </c>
      <c r="F17" s="57">
        <v>6475</v>
      </c>
      <c r="G17" s="58" t="s">
        <v>31</v>
      </c>
      <c r="H17" s="104" t="s">
        <v>57</v>
      </c>
      <c r="I17" s="104"/>
      <c r="J17" s="94" t="s">
        <v>34</v>
      </c>
      <c r="K17" s="90">
        <v>1080</v>
      </c>
      <c r="L17" s="90">
        <v>1079</v>
      </c>
      <c r="M17" s="63">
        <f>+L17/K17</f>
        <v>0.99907407407407411</v>
      </c>
      <c r="N17" s="90">
        <v>3237</v>
      </c>
      <c r="O17" s="90">
        <v>3237</v>
      </c>
      <c r="P17" s="63">
        <f>+O17/N17</f>
        <v>1</v>
      </c>
      <c r="Q17" s="132"/>
      <c r="R17" s="132"/>
      <c r="S17" s="132"/>
      <c r="T17" s="103"/>
      <c r="U17" s="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84" customHeight="1" x14ac:dyDescent="0.2">
      <c r="A18" s="23"/>
      <c r="B18" s="111"/>
      <c r="C18" s="112"/>
      <c r="D18" s="55">
        <v>3</v>
      </c>
      <c r="E18" s="80" t="s">
        <v>11</v>
      </c>
      <c r="F18" s="57">
        <v>34</v>
      </c>
      <c r="G18" s="81" t="s">
        <v>58</v>
      </c>
      <c r="H18" s="118" t="s">
        <v>59</v>
      </c>
      <c r="I18" s="118"/>
      <c r="J18" s="94" t="s">
        <v>34</v>
      </c>
      <c r="K18" s="90">
        <v>5</v>
      </c>
      <c r="L18" s="90">
        <v>5</v>
      </c>
      <c r="M18" s="63">
        <f>+L18/K18</f>
        <v>1</v>
      </c>
      <c r="N18" s="90">
        <v>16</v>
      </c>
      <c r="O18" s="90">
        <v>16</v>
      </c>
      <c r="P18" s="63">
        <f>+O18/N18</f>
        <v>1</v>
      </c>
      <c r="Q18" s="132"/>
      <c r="R18" s="132"/>
      <c r="S18" s="132"/>
      <c r="T18" s="103"/>
      <c r="U18" s="1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84" customHeight="1" x14ac:dyDescent="0.2">
      <c r="A19" s="23"/>
      <c r="B19" s="111"/>
      <c r="C19" s="112"/>
      <c r="D19" s="55">
        <v>4</v>
      </c>
      <c r="E19" s="80" t="s">
        <v>60</v>
      </c>
      <c r="F19" s="57">
        <v>20000</v>
      </c>
      <c r="G19" s="81" t="s">
        <v>61</v>
      </c>
      <c r="H19" s="118" t="s">
        <v>27</v>
      </c>
      <c r="I19" s="118"/>
      <c r="J19" s="94" t="s">
        <v>34</v>
      </c>
      <c r="K19" s="90">
        <v>5500</v>
      </c>
      <c r="L19" s="90">
        <v>5443</v>
      </c>
      <c r="M19" s="63">
        <f>+L19/K19</f>
        <v>0.98963636363636365</v>
      </c>
      <c r="N19" s="90">
        <v>13000</v>
      </c>
      <c r="O19" s="90">
        <v>13268</v>
      </c>
      <c r="P19" s="63">
        <f>+O19/N19</f>
        <v>1.0206153846153847</v>
      </c>
      <c r="Q19" s="132"/>
      <c r="R19" s="132"/>
      <c r="S19" s="132"/>
      <c r="T19" s="103"/>
      <c r="U19" s="1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82.5" customHeight="1" x14ac:dyDescent="0.2">
      <c r="A20" s="23"/>
      <c r="B20" s="111"/>
      <c r="C20" s="112"/>
      <c r="D20" s="55">
        <v>5</v>
      </c>
      <c r="E20" s="56" t="s">
        <v>11</v>
      </c>
      <c r="F20" s="57">
        <v>14751</v>
      </c>
      <c r="G20" s="58" t="s">
        <v>12</v>
      </c>
      <c r="H20" s="104" t="s">
        <v>62</v>
      </c>
      <c r="I20" s="104"/>
      <c r="J20" s="94" t="s">
        <v>34</v>
      </c>
      <c r="K20" s="90">
        <v>2234</v>
      </c>
      <c r="L20" s="90">
        <v>2143</v>
      </c>
      <c r="M20" s="63">
        <f>+L20/K20</f>
        <v>0.95926589077887203</v>
      </c>
      <c r="N20" s="90">
        <v>5470</v>
      </c>
      <c r="O20" s="90">
        <v>5647</v>
      </c>
      <c r="P20" s="63">
        <f>+O20/N20</f>
        <v>1.0323583180987204</v>
      </c>
      <c r="Q20" s="132"/>
      <c r="R20" s="132"/>
      <c r="S20" s="132"/>
      <c r="T20" s="103"/>
      <c r="U20" s="1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82.5" customHeight="1" x14ac:dyDescent="0.2">
      <c r="A21" s="23"/>
      <c r="B21" s="111"/>
      <c r="C21" s="112"/>
      <c r="D21" s="55">
        <v>6</v>
      </c>
      <c r="E21" s="56" t="s">
        <v>14</v>
      </c>
      <c r="F21" s="100">
        <v>34</v>
      </c>
      <c r="G21" s="58" t="s">
        <v>63</v>
      </c>
      <c r="H21" s="105" t="s">
        <v>64</v>
      </c>
      <c r="I21" s="106"/>
      <c r="J21" s="94" t="s">
        <v>34</v>
      </c>
      <c r="K21" s="90">
        <v>0</v>
      </c>
      <c r="L21" s="90">
        <v>0</v>
      </c>
      <c r="M21" s="63">
        <v>0</v>
      </c>
      <c r="N21" s="90">
        <v>0</v>
      </c>
      <c r="O21" s="90">
        <v>0</v>
      </c>
      <c r="P21" s="63">
        <v>0</v>
      </c>
      <c r="Q21" s="132"/>
      <c r="R21" s="132"/>
      <c r="S21" s="132"/>
      <c r="T21" s="103"/>
      <c r="U21" s="1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82.5" customHeight="1" x14ac:dyDescent="0.2">
      <c r="A22" s="23"/>
      <c r="B22" s="111"/>
      <c r="C22" s="112"/>
      <c r="D22" s="55">
        <v>8</v>
      </c>
      <c r="E22" s="56" t="s">
        <v>14</v>
      </c>
      <c r="F22" s="57">
        <v>1</v>
      </c>
      <c r="G22" s="58" t="s">
        <v>66</v>
      </c>
      <c r="H22" s="105" t="s">
        <v>71</v>
      </c>
      <c r="I22" s="106"/>
      <c r="J22" s="94" t="s">
        <v>34</v>
      </c>
      <c r="K22" s="90">
        <v>0</v>
      </c>
      <c r="L22" s="90">
        <v>0</v>
      </c>
      <c r="M22" s="63">
        <v>0</v>
      </c>
      <c r="N22" s="90">
        <v>0</v>
      </c>
      <c r="O22" s="90">
        <v>0</v>
      </c>
      <c r="P22" s="63">
        <v>0</v>
      </c>
      <c r="Q22" s="132"/>
      <c r="R22" s="132"/>
      <c r="S22" s="132"/>
      <c r="T22" s="103"/>
      <c r="U22" s="1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82.5" customHeight="1" x14ac:dyDescent="0.2">
      <c r="A23" s="23"/>
      <c r="B23" s="111"/>
      <c r="C23" s="112"/>
      <c r="D23" s="55">
        <v>9</v>
      </c>
      <c r="E23" s="56" t="s">
        <v>67</v>
      </c>
      <c r="F23" s="57">
        <v>1</v>
      </c>
      <c r="G23" s="58" t="s">
        <v>66</v>
      </c>
      <c r="H23" s="105" t="s">
        <v>68</v>
      </c>
      <c r="I23" s="106"/>
      <c r="J23" s="94" t="s">
        <v>34</v>
      </c>
      <c r="K23" s="90">
        <v>0</v>
      </c>
      <c r="L23" s="90">
        <v>0</v>
      </c>
      <c r="M23" s="63">
        <v>0</v>
      </c>
      <c r="N23" s="90">
        <v>0</v>
      </c>
      <c r="O23" s="90">
        <v>0</v>
      </c>
      <c r="P23" s="63">
        <v>0</v>
      </c>
      <c r="Q23" s="132"/>
      <c r="R23" s="132"/>
      <c r="S23" s="132"/>
      <c r="T23" s="103"/>
      <c r="U23" s="1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82.5" customHeight="1" x14ac:dyDescent="0.2">
      <c r="A24" s="23"/>
      <c r="B24" s="111"/>
      <c r="C24" s="112"/>
      <c r="D24" s="55">
        <v>10</v>
      </c>
      <c r="E24" s="56" t="s">
        <v>26</v>
      </c>
      <c r="F24" s="57">
        <v>21</v>
      </c>
      <c r="G24" s="58" t="s">
        <v>72</v>
      </c>
      <c r="H24" s="105" t="s">
        <v>69</v>
      </c>
      <c r="I24" s="106"/>
      <c r="J24" s="94" t="s">
        <v>34</v>
      </c>
      <c r="K24" s="90">
        <v>0</v>
      </c>
      <c r="L24" s="90">
        <v>0</v>
      </c>
      <c r="M24" s="63">
        <v>0</v>
      </c>
      <c r="N24" s="90">
        <v>8</v>
      </c>
      <c r="O24" s="90">
        <v>8</v>
      </c>
      <c r="P24" s="63">
        <f>+O24/N24</f>
        <v>1</v>
      </c>
      <c r="Q24" s="132"/>
      <c r="R24" s="132"/>
      <c r="S24" s="132"/>
      <c r="T24" s="103"/>
      <c r="U24" s="1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82.5" customHeight="1" x14ac:dyDescent="0.25">
      <c r="A25" s="23"/>
      <c r="B25" s="111"/>
      <c r="C25" s="112"/>
      <c r="D25" s="55">
        <v>11</v>
      </c>
      <c r="E25" s="80" t="s">
        <v>70</v>
      </c>
      <c r="F25" s="70">
        <v>1</v>
      </c>
      <c r="G25" s="81" t="s">
        <v>33</v>
      </c>
      <c r="H25" s="118" t="s">
        <v>73</v>
      </c>
      <c r="I25" s="118"/>
      <c r="J25" s="58" t="s">
        <v>35</v>
      </c>
      <c r="K25" s="101">
        <v>0.5</v>
      </c>
      <c r="L25" s="101">
        <v>0.5</v>
      </c>
      <c r="M25" s="63">
        <f>+L25/K25</f>
        <v>1</v>
      </c>
      <c r="N25" s="101">
        <v>0.5</v>
      </c>
      <c r="O25" s="101">
        <v>0.5</v>
      </c>
      <c r="P25" s="63">
        <f>+O25/N25</f>
        <v>1</v>
      </c>
      <c r="Q25" s="132"/>
      <c r="R25" s="132"/>
      <c r="S25" s="132"/>
      <c r="T25" s="103"/>
      <c r="U25" s="1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s="62" customFormat="1" ht="84" customHeight="1" x14ac:dyDescent="0.25">
      <c r="A26" s="54"/>
      <c r="B26" s="109" t="s">
        <v>74</v>
      </c>
      <c r="C26" s="110"/>
      <c r="D26" s="55">
        <v>1</v>
      </c>
      <c r="E26" s="56" t="s">
        <v>60</v>
      </c>
      <c r="F26" s="57">
        <v>27000</v>
      </c>
      <c r="G26" s="58" t="s">
        <v>75</v>
      </c>
      <c r="H26" s="104" t="s">
        <v>76</v>
      </c>
      <c r="I26" s="104"/>
      <c r="J26" s="58" t="s">
        <v>34</v>
      </c>
      <c r="K26" s="59">
        <v>23300</v>
      </c>
      <c r="L26" s="59">
        <v>23548</v>
      </c>
      <c r="M26" s="60">
        <f>+L26/K26</f>
        <v>1.0106437768240344</v>
      </c>
      <c r="N26" s="59">
        <v>23300</v>
      </c>
      <c r="O26" s="59">
        <v>23548</v>
      </c>
      <c r="P26" s="60">
        <f>+O26/N26</f>
        <v>1.0106437768240344</v>
      </c>
      <c r="Q26" s="132">
        <v>10674969170</v>
      </c>
      <c r="R26" s="132">
        <f>10674969170+3486360000-1051143020</f>
        <v>13110186150</v>
      </c>
      <c r="S26" s="132">
        <v>4885662470</v>
      </c>
      <c r="T26" s="133">
        <f>+S26/R26</f>
        <v>0.37266156361936936</v>
      </c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</row>
    <row r="27" spans="1:250" s="62" customFormat="1" ht="81.75" customHeight="1" x14ac:dyDescent="0.2">
      <c r="A27" s="54"/>
      <c r="B27" s="111"/>
      <c r="C27" s="112"/>
      <c r="D27" s="55">
        <v>2</v>
      </c>
      <c r="E27" s="56" t="s">
        <v>65</v>
      </c>
      <c r="F27" s="57">
        <v>0</v>
      </c>
      <c r="G27" s="58" t="s">
        <v>77</v>
      </c>
      <c r="H27" s="104" t="s">
        <v>78</v>
      </c>
      <c r="I27" s="104"/>
      <c r="J27" s="58" t="s">
        <v>34</v>
      </c>
      <c r="K27" s="90">
        <v>0</v>
      </c>
      <c r="L27" s="90">
        <v>0</v>
      </c>
      <c r="M27" s="63">
        <v>0</v>
      </c>
      <c r="N27" s="90">
        <v>0</v>
      </c>
      <c r="O27" s="90">
        <v>0</v>
      </c>
      <c r="P27" s="63">
        <v>0</v>
      </c>
      <c r="Q27" s="132"/>
      <c r="R27" s="132"/>
      <c r="S27" s="132"/>
      <c r="T27" s="133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</row>
    <row r="28" spans="1:250" s="62" customFormat="1" ht="92.25" customHeight="1" x14ac:dyDescent="0.2">
      <c r="A28" s="54"/>
      <c r="B28" s="111"/>
      <c r="C28" s="112"/>
      <c r="D28" s="55">
        <v>3</v>
      </c>
      <c r="E28" s="56" t="s">
        <v>45</v>
      </c>
      <c r="F28" s="57">
        <v>1</v>
      </c>
      <c r="G28" s="58" t="s">
        <v>46</v>
      </c>
      <c r="H28" s="104" t="s">
        <v>47</v>
      </c>
      <c r="I28" s="104"/>
      <c r="J28" s="58" t="s">
        <v>35</v>
      </c>
      <c r="K28" s="101">
        <v>0.5</v>
      </c>
      <c r="L28" s="101">
        <v>0.5</v>
      </c>
      <c r="M28" s="63">
        <f>+L28/K28</f>
        <v>1</v>
      </c>
      <c r="N28" s="101">
        <v>0.5</v>
      </c>
      <c r="O28" s="101">
        <v>0.5</v>
      </c>
      <c r="P28" s="63">
        <f>+O28/N28</f>
        <v>1</v>
      </c>
      <c r="Q28" s="132"/>
      <c r="R28" s="132"/>
      <c r="S28" s="132"/>
      <c r="T28" s="133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</row>
    <row r="29" spans="1:250" s="62" customFormat="1" ht="92.25" customHeight="1" x14ac:dyDescent="0.2">
      <c r="A29" s="54"/>
      <c r="B29" s="111"/>
      <c r="C29" s="112"/>
      <c r="D29" s="55">
        <v>4</v>
      </c>
      <c r="E29" s="56" t="s">
        <v>11</v>
      </c>
      <c r="F29" s="57">
        <v>3</v>
      </c>
      <c r="G29" s="58" t="s">
        <v>79</v>
      </c>
      <c r="H29" s="104" t="s">
        <v>80</v>
      </c>
      <c r="I29" s="104"/>
      <c r="J29" s="58" t="s">
        <v>34</v>
      </c>
      <c r="K29" s="90">
        <v>1</v>
      </c>
      <c r="L29" s="90">
        <v>1</v>
      </c>
      <c r="M29" s="63">
        <f>+L29/K29</f>
        <v>1</v>
      </c>
      <c r="N29" s="90">
        <v>1</v>
      </c>
      <c r="O29" s="90">
        <v>1</v>
      </c>
      <c r="P29" s="63">
        <f>+O29/N29</f>
        <v>1</v>
      </c>
      <c r="Q29" s="132"/>
      <c r="R29" s="132"/>
      <c r="S29" s="132"/>
      <c r="T29" s="133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</row>
    <row r="30" spans="1:250" s="62" customFormat="1" ht="92.25" customHeight="1" x14ac:dyDescent="0.25">
      <c r="A30" s="54"/>
      <c r="B30" s="111"/>
      <c r="C30" s="112"/>
      <c r="D30" s="55">
        <v>5</v>
      </c>
      <c r="E30" s="56" t="s">
        <v>32</v>
      </c>
      <c r="F30" s="57">
        <v>1</v>
      </c>
      <c r="G30" s="58" t="s">
        <v>33</v>
      </c>
      <c r="H30" s="104" t="s">
        <v>81</v>
      </c>
      <c r="I30" s="104"/>
      <c r="J30" s="58" t="s">
        <v>35</v>
      </c>
      <c r="K30" s="101">
        <v>0.5</v>
      </c>
      <c r="L30" s="101">
        <v>0.5</v>
      </c>
      <c r="M30" s="63">
        <v>1</v>
      </c>
      <c r="N30" s="101">
        <v>0.5</v>
      </c>
      <c r="O30" s="101">
        <v>0.5</v>
      </c>
      <c r="P30" s="63">
        <v>1</v>
      </c>
      <c r="Q30" s="132"/>
      <c r="R30" s="132"/>
      <c r="S30" s="132"/>
      <c r="T30" s="133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</row>
    <row r="31" spans="1:250" s="62" customFormat="1" ht="92.25" customHeight="1" x14ac:dyDescent="0.25">
      <c r="A31" s="54"/>
      <c r="B31" s="111"/>
      <c r="C31" s="112"/>
      <c r="D31" s="55">
        <v>6</v>
      </c>
      <c r="E31" s="56" t="s">
        <v>82</v>
      </c>
      <c r="F31" s="57">
        <v>1050</v>
      </c>
      <c r="G31" s="58" t="s">
        <v>83</v>
      </c>
      <c r="H31" s="104" t="s">
        <v>84</v>
      </c>
      <c r="I31" s="104"/>
      <c r="J31" s="58" t="s">
        <v>87</v>
      </c>
      <c r="K31" s="90">
        <v>635</v>
      </c>
      <c r="L31" s="90">
        <v>655</v>
      </c>
      <c r="M31" s="63">
        <f>+L31/K31</f>
        <v>1.0314960629921259</v>
      </c>
      <c r="N31" s="90">
        <v>635</v>
      </c>
      <c r="O31" s="90">
        <v>655</v>
      </c>
      <c r="P31" s="63">
        <f>+O31/N31</f>
        <v>1.0314960629921259</v>
      </c>
      <c r="Q31" s="132"/>
      <c r="R31" s="132"/>
      <c r="S31" s="132"/>
      <c r="T31" s="133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</row>
    <row r="32" spans="1:250" s="62" customFormat="1" ht="92.25" customHeight="1" x14ac:dyDescent="0.2">
      <c r="A32" s="54"/>
      <c r="B32" s="111"/>
      <c r="C32" s="112"/>
      <c r="D32" s="55">
        <v>7</v>
      </c>
      <c r="E32" s="56" t="s">
        <v>45</v>
      </c>
      <c r="F32" s="57">
        <v>0</v>
      </c>
      <c r="G32" s="58" t="s">
        <v>85</v>
      </c>
      <c r="H32" s="104" t="s">
        <v>86</v>
      </c>
      <c r="I32" s="104"/>
      <c r="J32" s="58" t="s">
        <v>87</v>
      </c>
      <c r="K32" s="90">
        <v>0</v>
      </c>
      <c r="L32" s="90">
        <v>0</v>
      </c>
      <c r="M32" s="63">
        <v>0</v>
      </c>
      <c r="N32" s="90">
        <v>0</v>
      </c>
      <c r="O32" s="90">
        <v>0</v>
      </c>
      <c r="P32" s="63">
        <v>0</v>
      </c>
      <c r="Q32" s="132"/>
      <c r="R32" s="132"/>
      <c r="S32" s="132"/>
      <c r="T32" s="133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</row>
    <row r="33" spans="1:250" s="62" customFormat="1" ht="106.5" customHeight="1" x14ac:dyDescent="0.25">
      <c r="B33" s="109" t="s">
        <v>88</v>
      </c>
      <c r="C33" s="110"/>
      <c r="D33" s="64">
        <v>1</v>
      </c>
      <c r="E33" s="65" t="s">
        <v>89</v>
      </c>
      <c r="F33" s="66">
        <v>143</v>
      </c>
      <c r="G33" s="67" t="s">
        <v>90</v>
      </c>
      <c r="H33" s="134" t="s">
        <v>91</v>
      </c>
      <c r="I33" s="134"/>
      <c r="J33" s="67" t="s">
        <v>36</v>
      </c>
      <c r="K33" s="59">
        <v>143</v>
      </c>
      <c r="L33" s="59">
        <v>143</v>
      </c>
      <c r="M33" s="63">
        <f>+L33/K33</f>
        <v>1</v>
      </c>
      <c r="N33" s="59">
        <v>143</v>
      </c>
      <c r="O33" s="59">
        <v>143</v>
      </c>
      <c r="P33" s="63">
        <f>+O33/N33</f>
        <v>1</v>
      </c>
      <c r="Q33" s="132">
        <v>102697614139</v>
      </c>
      <c r="R33" s="132">
        <f>102697614139-1427848000</f>
        <v>101269766139</v>
      </c>
      <c r="S33" s="132">
        <v>18218979614</v>
      </c>
      <c r="T33" s="103">
        <f>+S33/R33</f>
        <v>0.17990541805925717</v>
      </c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</row>
    <row r="34" spans="1:250" s="62" customFormat="1" ht="124.5" customHeight="1" x14ac:dyDescent="0.15">
      <c r="B34" s="111"/>
      <c r="C34" s="135"/>
      <c r="D34" s="68">
        <v>2</v>
      </c>
      <c r="E34" s="56" t="s">
        <v>45</v>
      </c>
      <c r="F34" s="57">
        <v>2</v>
      </c>
      <c r="G34" s="58" t="s">
        <v>92</v>
      </c>
      <c r="H34" s="104" t="s">
        <v>93</v>
      </c>
      <c r="I34" s="104"/>
      <c r="J34" s="67" t="s">
        <v>35</v>
      </c>
      <c r="K34" s="90">
        <v>0</v>
      </c>
      <c r="L34" s="90">
        <v>0</v>
      </c>
      <c r="M34" s="63">
        <v>0</v>
      </c>
      <c r="N34" s="90">
        <v>0</v>
      </c>
      <c r="O34" s="90">
        <v>0</v>
      </c>
      <c r="P34" s="63">
        <v>0</v>
      </c>
      <c r="Q34" s="132"/>
      <c r="R34" s="132"/>
      <c r="S34" s="132"/>
      <c r="T34" s="103"/>
      <c r="U34" s="69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</row>
    <row r="35" spans="1:250" s="62" customFormat="1" ht="58.5" customHeight="1" x14ac:dyDescent="0.15">
      <c r="B35" s="111"/>
      <c r="C35" s="112"/>
      <c r="D35" s="72">
        <v>3</v>
      </c>
      <c r="E35" s="73" t="s">
        <v>94</v>
      </c>
      <c r="F35" s="74">
        <v>2</v>
      </c>
      <c r="G35" s="75" t="s">
        <v>95</v>
      </c>
      <c r="H35" s="108" t="s">
        <v>96</v>
      </c>
      <c r="I35" s="108"/>
      <c r="J35" s="71" t="s">
        <v>35</v>
      </c>
      <c r="K35" s="90">
        <v>0</v>
      </c>
      <c r="L35" s="90">
        <v>0</v>
      </c>
      <c r="M35" s="63">
        <v>0</v>
      </c>
      <c r="N35" s="90">
        <v>0</v>
      </c>
      <c r="O35" s="90">
        <v>0</v>
      </c>
      <c r="P35" s="63">
        <v>0</v>
      </c>
      <c r="Q35" s="132"/>
      <c r="R35" s="132"/>
      <c r="S35" s="132"/>
      <c r="T35" s="103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</row>
    <row r="36" spans="1:250" s="62" customFormat="1" ht="83.25" customHeight="1" x14ac:dyDescent="0.15">
      <c r="B36" s="109" t="s">
        <v>107</v>
      </c>
      <c r="C36" s="110"/>
      <c r="D36" s="68">
        <v>1</v>
      </c>
      <c r="E36" s="56" t="s">
        <v>108</v>
      </c>
      <c r="F36" s="57">
        <v>95</v>
      </c>
      <c r="G36" s="58" t="s">
        <v>100</v>
      </c>
      <c r="H36" s="104" t="s">
        <v>109</v>
      </c>
      <c r="I36" s="104"/>
      <c r="J36" s="71" t="s">
        <v>35</v>
      </c>
      <c r="K36" s="90">
        <v>0</v>
      </c>
      <c r="L36" s="90">
        <v>0</v>
      </c>
      <c r="M36" s="63">
        <v>0</v>
      </c>
      <c r="N36" s="90">
        <v>0</v>
      </c>
      <c r="O36" s="90">
        <v>0</v>
      </c>
      <c r="P36" s="63">
        <v>0</v>
      </c>
      <c r="Q36" s="107">
        <v>6410098949</v>
      </c>
      <c r="R36" s="107">
        <f>6410098949-158649428</f>
        <v>6251449521</v>
      </c>
      <c r="S36" s="107">
        <v>1658217000</v>
      </c>
      <c r="T36" s="103">
        <f>+S36/R36</f>
        <v>0.26525320158623739</v>
      </c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</row>
    <row r="37" spans="1:250" s="62" customFormat="1" ht="122.25" customHeight="1" x14ac:dyDescent="0.15">
      <c r="B37" s="111"/>
      <c r="C37" s="112"/>
      <c r="D37" s="68">
        <v>2</v>
      </c>
      <c r="E37" s="56" t="s">
        <v>110</v>
      </c>
      <c r="F37" s="57">
        <v>100</v>
      </c>
      <c r="G37" s="58" t="s">
        <v>100</v>
      </c>
      <c r="H37" s="104" t="s">
        <v>111</v>
      </c>
      <c r="I37" s="104"/>
      <c r="J37" s="67" t="s">
        <v>35</v>
      </c>
      <c r="K37" s="63">
        <v>0.5</v>
      </c>
      <c r="L37" s="63">
        <v>0.5</v>
      </c>
      <c r="M37" s="63">
        <f>+L37/K37</f>
        <v>1</v>
      </c>
      <c r="N37" s="63">
        <v>0.5</v>
      </c>
      <c r="O37" s="63">
        <v>0.5</v>
      </c>
      <c r="P37" s="63">
        <f>+O37/N37</f>
        <v>1</v>
      </c>
      <c r="Q37" s="107"/>
      <c r="R37" s="107"/>
      <c r="S37" s="107"/>
      <c r="T37" s="103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</row>
    <row r="38" spans="1:250" s="62" customFormat="1" ht="83.25" customHeight="1" x14ac:dyDescent="0.15">
      <c r="B38" s="109" t="s">
        <v>97</v>
      </c>
      <c r="C38" s="110"/>
      <c r="D38" s="68">
        <v>1</v>
      </c>
      <c r="E38" s="56" t="s">
        <v>98</v>
      </c>
      <c r="F38" s="57">
        <v>250</v>
      </c>
      <c r="G38" s="58" t="s">
        <v>28</v>
      </c>
      <c r="H38" s="104" t="s">
        <v>99</v>
      </c>
      <c r="I38" s="104"/>
      <c r="J38" s="58" t="s">
        <v>34</v>
      </c>
      <c r="K38" s="90">
        <v>70</v>
      </c>
      <c r="L38" s="90">
        <v>70</v>
      </c>
      <c r="M38" s="63">
        <f>+L38/K38</f>
        <v>1</v>
      </c>
      <c r="N38" s="90">
        <v>70</v>
      </c>
      <c r="O38" s="90">
        <v>70</v>
      </c>
      <c r="P38" s="63">
        <f>+O38/N38</f>
        <v>1</v>
      </c>
      <c r="Q38" s="107">
        <v>1438493058</v>
      </c>
      <c r="R38" s="107">
        <v>1438493058</v>
      </c>
      <c r="S38" s="107">
        <v>562667000</v>
      </c>
      <c r="T38" s="103">
        <f>+S38/R38</f>
        <v>0.39115030612820656</v>
      </c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</row>
    <row r="39" spans="1:250" s="62" customFormat="1" ht="122.25" customHeight="1" x14ac:dyDescent="0.15">
      <c r="B39" s="111"/>
      <c r="C39" s="112"/>
      <c r="D39" s="68">
        <v>2</v>
      </c>
      <c r="E39" s="56" t="s">
        <v>15</v>
      </c>
      <c r="F39" s="57">
        <v>100</v>
      </c>
      <c r="G39" s="58" t="s">
        <v>100</v>
      </c>
      <c r="H39" s="104" t="s">
        <v>101</v>
      </c>
      <c r="I39" s="104"/>
      <c r="J39" s="67" t="s">
        <v>35</v>
      </c>
      <c r="K39" s="63">
        <v>0.17</v>
      </c>
      <c r="L39" s="63">
        <v>0.17</v>
      </c>
      <c r="M39" s="63">
        <f>+L39/K39</f>
        <v>1</v>
      </c>
      <c r="N39" s="63">
        <v>0.5</v>
      </c>
      <c r="O39" s="63">
        <v>0.5</v>
      </c>
      <c r="P39" s="63">
        <f>+O39/N39</f>
        <v>1</v>
      </c>
      <c r="Q39" s="107"/>
      <c r="R39" s="107"/>
      <c r="S39" s="107"/>
      <c r="T39" s="103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</row>
    <row r="40" spans="1:250" s="62" customFormat="1" ht="86.25" customHeight="1" x14ac:dyDescent="0.25">
      <c r="A40" s="54"/>
      <c r="B40" s="111"/>
      <c r="C40" s="112"/>
      <c r="D40" s="76">
        <v>3</v>
      </c>
      <c r="E40" s="56" t="s">
        <v>102</v>
      </c>
      <c r="F40" s="57">
        <v>100</v>
      </c>
      <c r="G40" s="58" t="s">
        <v>100</v>
      </c>
      <c r="H40" s="104" t="s">
        <v>103</v>
      </c>
      <c r="I40" s="104"/>
      <c r="J40" s="58" t="s">
        <v>35</v>
      </c>
      <c r="K40" s="63">
        <v>0.25</v>
      </c>
      <c r="L40" s="63">
        <v>0.25</v>
      </c>
      <c r="M40" s="63">
        <f>+L40/K40</f>
        <v>1</v>
      </c>
      <c r="N40" s="63">
        <v>0.25</v>
      </c>
      <c r="O40" s="63">
        <v>0.25</v>
      </c>
      <c r="P40" s="63">
        <f>+O40/N40</f>
        <v>1</v>
      </c>
      <c r="Q40" s="107"/>
      <c r="R40" s="107"/>
      <c r="S40" s="107"/>
      <c r="T40" s="103"/>
      <c r="U40" s="77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</row>
    <row r="41" spans="1:250" s="62" customFormat="1" ht="234" customHeight="1" x14ac:dyDescent="0.25">
      <c r="A41" s="54"/>
      <c r="B41" s="109" t="s">
        <v>104</v>
      </c>
      <c r="C41" s="110"/>
      <c r="D41" s="79">
        <v>1</v>
      </c>
      <c r="E41" s="56" t="s">
        <v>14</v>
      </c>
      <c r="F41" s="57">
        <v>21</v>
      </c>
      <c r="G41" s="58" t="s">
        <v>105</v>
      </c>
      <c r="H41" s="104" t="s">
        <v>106</v>
      </c>
      <c r="I41" s="104"/>
      <c r="J41" s="58" t="s">
        <v>34</v>
      </c>
      <c r="K41" s="90">
        <v>0</v>
      </c>
      <c r="L41" s="90">
        <v>0</v>
      </c>
      <c r="M41" s="63">
        <v>0</v>
      </c>
      <c r="N41" s="90">
        <v>0</v>
      </c>
      <c r="O41" s="90">
        <v>0</v>
      </c>
      <c r="P41" s="63">
        <v>0</v>
      </c>
      <c r="Q41" s="98">
        <v>100000000</v>
      </c>
      <c r="R41" s="98">
        <v>100000000</v>
      </c>
      <c r="S41" s="98">
        <v>0</v>
      </c>
      <c r="T41" s="99">
        <f>+S41/R41</f>
        <v>0</v>
      </c>
      <c r="U41" s="78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</row>
    <row r="42" spans="1:250" s="83" customFormat="1" ht="245.25" customHeight="1" x14ac:dyDescent="0.2">
      <c r="A42" s="54"/>
      <c r="B42" s="119" t="s">
        <v>112</v>
      </c>
      <c r="C42" s="120"/>
      <c r="D42" s="68">
        <v>4</v>
      </c>
      <c r="E42" s="80" t="s">
        <v>29</v>
      </c>
      <c r="F42" s="70">
        <v>100</v>
      </c>
      <c r="G42" s="58" t="s">
        <v>100</v>
      </c>
      <c r="H42" s="121" t="s">
        <v>30</v>
      </c>
      <c r="I42" s="122"/>
      <c r="J42" s="81" t="s">
        <v>35</v>
      </c>
      <c r="K42" s="90">
        <v>0</v>
      </c>
      <c r="L42" s="90">
        <v>0</v>
      </c>
      <c r="M42" s="63">
        <v>0</v>
      </c>
      <c r="N42" s="90">
        <v>0</v>
      </c>
      <c r="O42" s="90">
        <v>0</v>
      </c>
      <c r="P42" s="63">
        <v>0</v>
      </c>
      <c r="Q42" s="98">
        <v>14003720388</v>
      </c>
      <c r="R42" s="98">
        <f>14003720388+1841350000</f>
        <v>15845070388</v>
      </c>
      <c r="S42" s="98">
        <v>1283669000</v>
      </c>
      <c r="T42" s="99">
        <f>+S42/R42</f>
        <v>8.1013777065462922E-2</v>
      </c>
      <c r="U42" s="82"/>
    </row>
    <row r="43" spans="1:250" s="62" customFormat="1" ht="28.5" thickBot="1" x14ac:dyDescent="0.2">
      <c r="A43" s="61"/>
      <c r="B43" s="84"/>
      <c r="C43" s="84"/>
      <c r="D43" s="85"/>
      <c r="G43" s="86"/>
      <c r="K43" s="87"/>
      <c r="L43" s="87"/>
      <c r="M43" s="88"/>
      <c r="N43" s="87"/>
      <c r="O43" s="87"/>
      <c r="P43" s="88"/>
      <c r="Q43" s="95">
        <f>SUM(Q7:Q42)</f>
        <v>223679448019</v>
      </c>
      <c r="R43" s="96">
        <f>SUM(R7:R42)</f>
        <v>221233319708</v>
      </c>
      <c r="S43" s="96">
        <f>SUM(S7:S42)</f>
        <v>50971502198</v>
      </c>
      <c r="T43" s="97">
        <f>+S43/R43</f>
        <v>0.23039704084934373</v>
      </c>
      <c r="U43" s="89"/>
    </row>
    <row r="44" spans="1:250" x14ac:dyDescent="0.25">
      <c r="Q44" s="49"/>
      <c r="R44" s="50"/>
      <c r="S44" s="51"/>
    </row>
    <row r="45" spans="1:250" x14ac:dyDescent="0.15">
      <c r="M45" s="29"/>
      <c r="P45" s="91"/>
      <c r="Q45" s="52"/>
      <c r="R45" s="53"/>
      <c r="S45" s="51"/>
    </row>
    <row r="46" spans="1:250" x14ac:dyDescent="0.15">
      <c r="M46" s="29"/>
      <c r="R46" s="46"/>
    </row>
    <row r="47" spans="1:250" x14ac:dyDescent="0.15">
      <c r="R47" s="47"/>
    </row>
    <row r="48" spans="1:250" x14ac:dyDescent="0.15">
      <c r="M48" s="29"/>
    </row>
    <row r="49" spans="13:13" x14ac:dyDescent="0.15">
      <c r="M49" s="29"/>
    </row>
  </sheetData>
  <sheetProtection selectLockedCells="1" selectUnlockedCells="1"/>
  <mergeCells count="78">
    <mergeCell ref="B33:C35"/>
    <mergeCell ref="H19:I19"/>
    <mergeCell ref="H27:I27"/>
    <mergeCell ref="H25:I25"/>
    <mergeCell ref="H26:I26"/>
    <mergeCell ref="R7:R15"/>
    <mergeCell ref="Q16:Q25"/>
    <mergeCell ref="H39:I39"/>
    <mergeCell ref="H14:I14"/>
    <mergeCell ref="H16:I16"/>
    <mergeCell ref="H33:I33"/>
    <mergeCell ref="H17:I17"/>
    <mergeCell ref="H20:I20"/>
    <mergeCell ref="Q38:Q40"/>
    <mergeCell ref="R38:R40"/>
    <mergeCell ref="Q26:Q32"/>
    <mergeCell ref="R16:R25"/>
    <mergeCell ref="H18:I18"/>
    <mergeCell ref="S7:S15"/>
    <mergeCell ref="S16:S25"/>
    <mergeCell ref="T16:T25"/>
    <mergeCell ref="H38:I38"/>
    <mergeCell ref="H40:I40"/>
    <mergeCell ref="T33:T35"/>
    <mergeCell ref="H10:I10"/>
    <mergeCell ref="H9:I9"/>
    <mergeCell ref="H28:I28"/>
    <mergeCell ref="T7:T15"/>
    <mergeCell ref="R36:R37"/>
    <mergeCell ref="S38:S40"/>
    <mergeCell ref="T38:T40"/>
    <mergeCell ref="Q7:Q15"/>
    <mergeCell ref="R26:R32"/>
    <mergeCell ref="S26:S32"/>
    <mergeCell ref="B1:T1"/>
    <mergeCell ref="B2:T2"/>
    <mergeCell ref="B3:T3"/>
    <mergeCell ref="B4:C6"/>
    <mergeCell ref="D4:D6"/>
    <mergeCell ref="E4:I6"/>
    <mergeCell ref="Q4:T5"/>
    <mergeCell ref="J4:J6"/>
    <mergeCell ref="N4:P5"/>
    <mergeCell ref="K4:M5"/>
    <mergeCell ref="B42:C42"/>
    <mergeCell ref="B41:C41"/>
    <mergeCell ref="H42:I42"/>
    <mergeCell ref="H41:I41"/>
    <mergeCell ref="H36:I36"/>
    <mergeCell ref="B38:C40"/>
    <mergeCell ref="B36:C37"/>
    <mergeCell ref="B26:C32"/>
    <mergeCell ref="B16:C25"/>
    <mergeCell ref="B7:C15"/>
    <mergeCell ref="H8:I8"/>
    <mergeCell ref="H11:I11"/>
    <mergeCell ref="H32:I32"/>
    <mergeCell ref="H12:I12"/>
    <mergeCell ref="H13:I13"/>
    <mergeCell ref="H21:I21"/>
    <mergeCell ref="H22:I22"/>
    <mergeCell ref="H15:I15"/>
    <mergeCell ref="H7:I7"/>
    <mergeCell ref="T36:T37"/>
    <mergeCell ref="H37:I37"/>
    <mergeCell ref="H23:I23"/>
    <mergeCell ref="H24:I24"/>
    <mergeCell ref="H31:I31"/>
    <mergeCell ref="H30:I30"/>
    <mergeCell ref="H29:I29"/>
    <mergeCell ref="Q36:Q37"/>
    <mergeCell ref="H35:I35"/>
    <mergeCell ref="S36:S37"/>
    <mergeCell ref="H34:I34"/>
    <mergeCell ref="S33:S35"/>
    <mergeCell ref="T26:T32"/>
    <mergeCell ref="Q33:Q35"/>
    <mergeCell ref="R33:R35"/>
  </mergeCells>
  <conditionalFormatting sqref="K37:L37">
    <cfRule type="cellIs" priority="4" stopIfTrue="1" operator="greaterThanOrEqual">
      <formula>0</formula>
    </cfRule>
    <cfRule type="cellIs" priority="5" stopIfTrue="1" operator="between">
      <formula>0.4</formula>
      <formula>0.6</formula>
    </cfRule>
    <cfRule type="cellIs" priority="6" stopIfTrue="1" operator="lessThanOrEqual">
      <formula>0.4</formula>
    </cfRule>
  </conditionalFormatting>
  <conditionalFormatting sqref="K39:L40">
    <cfRule type="cellIs" priority="381" stopIfTrue="1" operator="lessThanOrEqual">
      <formula>0.4</formula>
    </cfRule>
    <cfRule type="cellIs" priority="379" stopIfTrue="1" operator="greaterThanOrEqual">
      <formula>0</formula>
    </cfRule>
    <cfRule type="cellIs" priority="380" stopIfTrue="1" operator="between">
      <formula>0.4</formula>
      <formula>0.6</formula>
    </cfRule>
  </conditionalFormatting>
  <conditionalFormatting sqref="M7:M42">
    <cfRule type="cellIs" priority="149" stopIfTrue="1" operator="between">
      <formula>0.4</formula>
      <formula>0.6</formula>
    </cfRule>
    <cfRule type="cellIs" priority="148" stopIfTrue="1" operator="greaterThanOrEqual">
      <formula>0</formula>
    </cfRule>
    <cfRule type="cellIs" priority="150" stopIfTrue="1" operator="lessThanOrEqual">
      <formula>0.4</formula>
    </cfRule>
  </conditionalFormatting>
  <conditionalFormatting sqref="N37:O37">
    <cfRule type="cellIs" priority="3" stopIfTrue="1" operator="lessThanOrEqual">
      <formula>0.4</formula>
    </cfRule>
    <cfRule type="cellIs" priority="2" stopIfTrue="1" operator="between">
      <formula>0.4</formula>
      <formula>0.6</formula>
    </cfRule>
    <cfRule type="cellIs" priority="1" stopIfTrue="1" operator="greaterThanOrEqual">
      <formula>0</formula>
    </cfRule>
  </conditionalFormatting>
  <conditionalFormatting sqref="N39:O40">
    <cfRule type="cellIs" priority="10" stopIfTrue="1" operator="greaterThanOrEqual">
      <formula>0</formula>
    </cfRule>
    <cfRule type="cellIs" priority="11" stopIfTrue="1" operator="between">
      <formula>0.4</formula>
      <formula>0.6</formula>
    </cfRule>
    <cfRule type="cellIs" priority="12" stopIfTrue="1" operator="lessThanOrEqual">
      <formula>0.4</formula>
    </cfRule>
  </conditionalFormatting>
  <conditionalFormatting sqref="P7:P42">
    <cfRule type="cellIs" priority="8" stopIfTrue="1" operator="between">
      <formula>0.4</formula>
      <formula>0.6</formula>
    </cfRule>
    <cfRule type="cellIs" priority="9" stopIfTrue="1" operator="lessThanOrEqual">
      <formula>0.4</formula>
    </cfRule>
    <cfRule type="cellIs" priority="7" stopIfTrue="1" operator="greaterThanOrEqual">
      <formula>0</formula>
    </cfRule>
  </conditionalFormatting>
  <conditionalFormatting sqref="P16">
    <cfRule type="cellIs" priority="497" stopIfTrue="1" operator="between">
      <formula>0.4</formula>
      <formula>0.6</formula>
    </cfRule>
    <cfRule type="cellIs" priority="496" stopIfTrue="1" operator="greaterThanOrEqual">
      <formula>0</formula>
    </cfRule>
    <cfRule type="cellIs" priority="495" stopIfTrue="1" operator="lessThanOrEqual">
      <formula>0.4</formula>
    </cfRule>
    <cfRule type="cellIs" priority="494" stopIfTrue="1" operator="between">
      <formula>0.4</formula>
      <formula>0.6</formula>
    </cfRule>
    <cfRule type="cellIs" priority="493" stopIfTrue="1" operator="greaterThanOrEqual">
      <formula>0</formula>
    </cfRule>
    <cfRule type="cellIs" priority="498" stopIfTrue="1" operator="lessThanOrEqual">
      <formula>0.4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8" firstPageNumber="0" fitToHeight="0" orientation="landscape" r:id="rId1"/>
  <headerFooter alignWithMargins="0">
    <oddFooter>&amp;R&amp;"Times New Roman,Normal"&amp;16PLANEACIÓN DE LA GESTIÓN V.4</oddFooter>
  </headerFooter>
  <rowBreaks count="2" manualBreakCount="2">
    <brk id="32" min="1" max="19" man="1"/>
    <brk id="40" min="1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F157-ECA0-44F3-8334-B72F2128E04F}">
  <dimension ref="A1:IO29"/>
  <sheetViews>
    <sheetView view="pageBreakPreview" topLeftCell="D10" zoomScale="70" zoomScaleNormal="40" zoomScaleSheetLayoutView="70" workbookViewId="0">
      <selection activeCell="R13" sqref="R13:S13"/>
    </sheetView>
  </sheetViews>
  <sheetFormatPr defaultColWidth="7.68359375" defaultRowHeight="27.75" x14ac:dyDescent="0.15"/>
  <cols>
    <col min="1" max="1" width="12.40625" customWidth="1"/>
    <col min="2" max="2" width="21.44140625" style="1" customWidth="1"/>
    <col min="3" max="3" width="12.13671875" style="1" customWidth="1"/>
    <col min="4" max="4" width="6.203125" style="2" customWidth="1"/>
    <col min="5" max="5" width="16.85546875" style="3" customWidth="1"/>
    <col min="6" max="6" width="16.98828125" style="3" customWidth="1"/>
    <col min="7" max="7" width="13.34765625" style="4" customWidth="1"/>
    <col min="8" max="8" width="28.85546875" style="3" customWidth="1"/>
    <col min="9" max="9" width="31.95703125" style="3" customWidth="1"/>
    <col min="10" max="10" width="14.29296875" style="5" customWidth="1"/>
    <col min="11" max="11" width="26.8359375" style="5" customWidth="1"/>
    <col min="12" max="12" width="18.87890625" style="6" customWidth="1"/>
    <col min="13" max="13" width="18.7421875" style="5" customWidth="1"/>
    <col min="14" max="14" width="17.6640625" style="5" customWidth="1"/>
    <col min="15" max="15" width="16.31640625" style="6" customWidth="1"/>
    <col min="16" max="16" width="39.375" style="3" customWidth="1"/>
    <col min="17" max="17" width="24.40625" style="3" customWidth="1"/>
    <col min="18" max="18" width="30.74609375" style="7" customWidth="1"/>
    <col min="19" max="19" width="19.8203125" style="3" customWidth="1"/>
    <col min="20" max="20" width="30.4765625" style="3" customWidth="1"/>
    <col min="21" max="16384" width="7.68359375" style="3"/>
  </cols>
  <sheetData>
    <row r="1" spans="1:249" s="42" customFormat="1" ht="35.85" customHeight="1" x14ac:dyDescent="0.2">
      <c r="A1" s="38"/>
      <c r="B1" s="39"/>
      <c r="C1" s="40"/>
      <c r="D1" s="40"/>
      <c r="E1" s="147"/>
      <c r="F1" s="147"/>
      <c r="G1" s="147"/>
      <c r="H1" s="37"/>
      <c r="I1" s="41"/>
      <c r="L1" s="43"/>
      <c r="O1" s="43"/>
      <c r="P1" s="40"/>
      <c r="Q1" s="40"/>
      <c r="R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</row>
    <row r="2" spans="1:249" s="42" customFormat="1" ht="17.850000000000001" customHeight="1" x14ac:dyDescent="0.2">
      <c r="A2" s="38"/>
      <c r="B2" s="44"/>
      <c r="C2" s="44"/>
      <c r="D2" s="40"/>
      <c r="E2" s="41"/>
      <c r="F2" s="41"/>
      <c r="G2" s="45"/>
      <c r="H2" s="41"/>
      <c r="I2" s="41"/>
      <c r="L2" s="43"/>
      <c r="O2" s="43"/>
      <c r="P2" s="40"/>
      <c r="Q2" s="40"/>
      <c r="R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</row>
    <row r="3" spans="1:249" ht="28.5" customHeight="1" x14ac:dyDescent="0.2">
      <c r="A3" s="8"/>
      <c r="B3" s="148" t="s">
        <v>16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ht="29.85" customHeight="1" x14ac:dyDescent="0.2">
      <c r="A4" s="8"/>
      <c r="B4" s="149" t="s">
        <v>149</v>
      </c>
      <c r="C4" s="149"/>
      <c r="D4" s="149"/>
      <c r="E4" s="149"/>
      <c r="F4" s="149"/>
      <c r="G4" s="149"/>
      <c r="H4" s="149"/>
      <c r="I4" s="149"/>
      <c r="J4" s="149"/>
      <c r="K4" s="149"/>
      <c r="L4" s="150" t="s">
        <v>17</v>
      </c>
      <c r="M4" s="151"/>
      <c r="N4" s="151"/>
      <c r="O4" s="151"/>
      <c r="P4" s="151"/>
      <c r="Q4" s="151"/>
      <c r="R4" s="151"/>
      <c r="S4" s="151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s="12" customFormat="1" ht="54" customHeight="1" x14ac:dyDescent="0.2">
      <c r="A5" s="2"/>
      <c r="B5" s="33" t="s">
        <v>18</v>
      </c>
      <c r="C5" s="152" t="s">
        <v>148</v>
      </c>
      <c r="D5" s="152"/>
      <c r="E5" s="152"/>
      <c r="F5" s="152"/>
      <c r="G5" s="152"/>
      <c r="H5" s="33" t="s">
        <v>19</v>
      </c>
      <c r="I5" s="153" t="s">
        <v>20</v>
      </c>
      <c r="J5" s="153"/>
      <c r="K5" s="153"/>
      <c r="L5" s="11" t="s">
        <v>21</v>
      </c>
      <c r="M5" s="141" t="s">
        <v>24</v>
      </c>
      <c r="N5" s="142"/>
      <c r="O5" s="142"/>
      <c r="P5" s="142"/>
      <c r="Q5" s="10" t="s">
        <v>22</v>
      </c>
      <c r="R5" s="154" t="s">
        <v>23</v>
      </c>
      <c r="S5" s="154"/>
    </row>
    <row r="6" spans="1:249" ht="102.75" customHeight="1" x14ac:dyDescent="0.15">
      <c r="A6" s="2"/>
      <c r="B6" s="32">
        <v>1</v>
      </c>
      <c r="C6" s="136" t="s">
        <v>114</v>
      </c>
      <c r="D6" s="136"/>
      <c r="E6" s="136"/>
      <c r="F6" s="136"/>
      <c r="G6" s="136"/>
      <c r="H6" s="34" t="s">
        <v>113</v>
      </c>
      <c r="I6" s="146" t="s">
        <v>116</v>
      </c>
      <c r="J6" s="146"/>
      <c r="K6" s="146"/>
      <c r="L6" s="13" t="s">
        <v>120</v>
      </c>
      <c r="M6" s="138" t="s">
        <v>121</v>
      </c>
      <c r="N6" s="138"/>
      <c r="O6" s="138"/>
      <c r="P6" s="138"/>
      <c r="Q6" s="34" t="s">
        <v>113</v>
      </c>
      <c r="R6" s="139" t="s">
        <v>122</v>
      </c>
      <c r="S6" s="139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spans="1:249" ht="111" customHeight="1" x14ac:dyDescent="0.25">
      <c r="A7" s="2"/>
      <c r="B7" s="32">
        <v>2</v>
      </c>
      <c r="C7" s="143" t="s">
        <v>115</v>
      </c>
      <c r="D7" s="144"/>
      <c r="E7" s="144"/>
      <c r="F7" s="144"/>
      <c r="G7" s="145"/>
      <c r="H7" s="34" t="s">
        <v>113</v>
      </c>
      <c r="I7" s="146" t="s">
        <v>117</v>
      </c>
      <c r="J7" s="146"/>
      <c r="K7" s="146"/>
      <c r="L7" s="13" t="s">
        <v>134</v>
      </c>
      <c r="M7" s="138" t="s">
        <v>114</v>
      </c>
      <c r="N7" s="138"/>
      <c r="O7" s="138"/>
      <c r="P7" s="138"/>
      <c r="Q7" s="36" t="s">
        <v>128</v>
      </c>
      <c r="R7" s="139" t="s">
        <v>139</v>
      </c>
      <c r="S7" s="13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pans="1:249" s="9" customFormat="1" ht="148.5" customHeight="1" x14ac:dyDescent="0.2">
      <c r="A8" s="8"/>
      <c r="B8" s="32">
        <v>3</v>
      </c>
      <c r="C8" s="136" t="s">
        <v>114</v>
      </c>
      <c r="D8" s="136"/>
      <c r="E8" s="136"/>
      <c r="F8" s="136"/>
      <c r="G8" s="136"/>
      <c r="H8" s="34" t="s">
        <v>128</v>
      </c>
      <c r="I8" s="137" t="s">
        <v>129</v>
      </c>
      <c r="J8" s="137"/>
      <c r="K8" s="137"/>
      <c r="L8" s="13" t="s">
        <v>134</v>
      </c>
      <c r="M8" s="138" t="s">
        <v>135</v>
      </c>
      <c r="N8" s="138"/>
      <c r="O8" s="138"/>
      <c r="P8" s="138"/>
      <c r="Q8" s="36" t="s">
        <v>128</v>
      </c>
      <c r="R8" s="139" t="s">
        <v>140</v>
      </c>
      <c r="S8" s="139"/>
    </row>
    <row r="9" spans="1:249" s="9" customFormat="1" ht="153" customHeight="1" x14ac:dyDescent="0.2">
      <c r="A9" s="8"/>
      <c r="B9" s="32">
        <v>4</v>
      </c>
      <c r="C9" s="136" t="s">
        <v>114</v>
      </c>
      <c r="D9" s="136"/>
      <c r="E9" s="136"/>
      <c r="F9" s="136"/>
      <c r="G9" s="136"/>
      <c r="H9" s="34" t="s">
        <v>128</v>
      </c>
      <c r="I9" s="137" t="s">
        <v>150</v>
      </c>
      <c r="J9" s="137"/>
      <c r="K9" s="137"/>
      <c r="L9" s="13" t="s">
        <v>134</v>
      </c>
      <c r="M9" s="140" t="s">
        <v>121</v>
      </c>
      <c r="N9" s="140"/>
      <c r="O9" s="140"/>
      <c r="P9" s="140"/>
      <c r="Q9" s="36" t="s">
        <v>128</v>
      </c>
      <c r="R9" s="139" t="s">
        <v>141</v>
      </c>
      <c r="S9" s="139"/>
    </row>
    <row r="10" spans="1:249" s="9" customFormat="1" ht="151.5" customHeight="1" x14ac:dyDescent="0.2">
      <c r="A10" s="8"/>
      <c r="B10" s="32">
        <v>5</v>
      </c>
      <c r="C10" s="136" t="s">
        <v>121</v>
      </c>
      <c r="D10" s="136"/>
      <c r="E10" s="136"/>
      <c r="F10" s="136"/>
      <c r="G10" s="136"/>
      <c r="H10" s="34" t="s">
        <v>128</v>
      </c>
      <c r="I10" s="137" t="s">
        <v>130</v>
      </c>
      <c r="J10" s="137"/>
      <c r="K10" s="137"/>
      <c r="L10" s="13" t="s">
        <v>134</v>
      </c>
      <c r="M10" s="138" t="s">
        <v>131</v>
      </c>
      <c r="N10" s="138"/>
      <c r="O10" s="138"/>
      <c r="P10" s="138"/>
      <c r="Q10" s="36" t="s">
        <v>128</v>
      </c>
      <c r="R10" s="139" t="s">
        <v>142</v>
      </c>
      <c r="S10" s="139"/>
    </row>
    <row r="11" spans="1:249" s="9" customFormat="1" ht="168" customHeight="1" x14ac:dyDescent="0.2">
      <c r="A11" s="8"/>
      <c r="B11" s="32">
        <v>6</v>
      </c>
      <c r="C11" s="136" t="s">
        <v>121</v>
      </c>
      <c r="D11" s="136"/>
      <c r="E11" s="136"/>
      <c r="F11" s="136"/>
      <c r="G11" s="136"/>
      <c r="H11" s="34" t="s">
        <v>128</v>
      </c>
      <c r="I11" s="137" t="s">
        <v>132</v>
      </c>
      <c r="J11" s="137"/>
      <c r="K11" s="137"/>
      <c r="L11" s="13" t="s">
        <v>134</v>
      </c>
      <c r="M11" s="138" t="s">
        <v>136</v>
      </c>
      <c r="N11" s="138"/>
      <c r="O11" s="138"/>
      <c r="P11" s="138"/>
      <c r="Q11" s="36" t="s">
        <v>128</v>
      </c>
      <c r="R11" s="139" t="s">
        <v>143</v>
      </c>
      <c r="S11" s="139"/>
    </row>
    <row r="12" spans="1:249" s="9" customFormat="1" ht="147" customHeight="1" x14ac:dyDescent="0.2">
      <c r="A12" s="8"/>
      <c r="B12" s="32">
        <v>7</v>
      </c>
      <c r="C12" s="136" t="s">
        <v>131</v>
      </c>
      <c r="D12" s="136"/>
      <c r="E12" s="136"/>
      <c r="F12" s="136"/>
      <c r="G12" s="136"/>
      <c r="H12" s="34" t="s">
        <v>128</v>
      </c>
      <c r="I12" s="137" t="s">
        <v>133</v>
      </c>
      <c r="J12" s="137"/>
      <c r="K12" s="137"/>
      <c r="L12" s="13" t="s">
        <v>134</v>
      </c>
      <c r="M12" s="140" t="s">
        <v>137</v>
      </c>
      <c r="N12" s="140"/>
      <c r="O12" s="140"/>
      <c r="P12" s="140"/>
      <c r="Q12" s="36" t="s">
        <v>128</v>
      </c>
      <c r="R12" s="139" t="s">
        <v>144</v>
      </c>
      <c r="S12" s="139"/>
    </row>
    <row r="13" spans="1:249" s="9" customFormat="1" ht="110.25" customHeight="1" x14ac:dyDescent="0.2">
      <c r="A13" s="8"/>
      <c r="B13" s="15"/>
      <c r="C13" s="161"/>
      <c r="D13" s="162"/>
      <c r="E13" s="162"/>
      <c r="F13" s="162"/>
      <c r="G13" s="163"/>
      <c r="H13" s="34"/>
      <c r="I13" s="146"/>
      <c r="J13" s="146"/>
      <c r="K13" s="146"/>
      <c r="L13" s="13" t="s">
        <v>134</v>
      </c>
      <c r="M13" s="140" t="s">
        <v>137</v>
      </c>
      <c r="N13" s="140"/>
      <c r="O13" s="140"/>
      <c r="P13" s="140"/>
      <c r="Q13" s="36" t="s">
        <v>128</v>
      </c>
      <c r="R13" s="159" t="s">
        <v>138</v>
      </c>
      <c r="S13" s="160"/>
    </row>
    <row r="14" spans="1:249" ht="89.25" customHeight="1" x14ac:dyDescent="0.2">
      <c r="A14" s="8"/>
      <c r="B14" s="15"/>
      <c r="C14" s="136"/>
      <c r="D14" s="136"/>
      <c r="E14" s="136"/>
      <c r="F14" s="136"/>
      <c r="G14" s="136"/>
      <c r="H14" s="34"/>
      <c r="I14" s="146"/>
      <c r="J14" s="146"/>
      <c r="K14" s="146"/>
      <c r="L14" s="35"/>
      <c r="M14" s="155"/>
      <c r="N14" s="156"/>
      <c r="O14" s="156"/>
      <c r="P14" s="157"/>
      <c r="Q14" s="36"/>
      <c r="R14" s="159"/>
      <c r="S14" s="160"/>
    </row>
    <row r="15" spans="1:249" ht="136.5" customHeight="1" x14ac:dyDescent="0.15">
      <c r="B15" s="16"/>
      <c r="C15" s="161"/>
      <c r="D15" s="162"/>
      <c r="E15" s="162"/>
      <c r="F15" s="162"/>
      <c r="G15" s="163"/>
      <c r="H15" s="48"/>
      <c r="I15" s="164"/>
      <c r="J15" s="165"/>
      <c r="K15" s="166"/>
      <c r="L15" s="14"/>
      <c r="M15" s="158"/>
      <c r="N15" s="156"/>
      <c r="O15" s="156"/>
      <c r="P15" s="157"/>
      <c r="Q15" s="36"/>
      <c r="R15" s="159"/>
      <c r="S15" s="160"/>
    </row>
    <row r="16" spans="1:249" ht="136.5" customHeight="1" x14ac:dyDescent="0.15">
      <c r="B16" s="16"/>
      <c r="C16" s="161"/>
      <c r="D16" s="162"/>
      <c r="E16" s="162"/>
      <c r="F16" s="162"/>
      <c r="G16" s="163"/>
      <c r="H16" s="48"/>
      <c r="I16" s="137"/>
      <c r="J16" s="137"/>
      <c r="K16" s="137"/>
      <c r="L16" s="14"/>
      <c r="M16" s="158"/>
      <c r="N16" s="156"/>
      <c r="O16" s="156"/>
      <c r="P16" s="157"/>
      <c r="Q16" s="36"/>
      <c r="R16" s="159"/>
      <c r="S16" s="160"/>
    </row>
    <row r="17" spans="2:19" ht="133.5" customHeight="1" x14ac:dyDescent="0.15">
      <c r="B17" s="16"/>
      <c r="C17" s="161"/>
      <c r="D17" s="162"/>
      <c r="E17" s="162"/>
      <c r="F17" s="162"/>
      <c r="G17" s="163"/>
      <c r="H17" s="48"/>
      <c r="I17" s="137"/>
      <c r="J17" s="137"/>
      <c r="K17" s="137"/>
      <c r="L17" s="14"/>
      <c r="M17" s="155"/>
      <c r="N17" s="156"/>
      <c r="O17" s="156"/>
      <c r="P17" s="157"/>
      <c r="Q17" s="36"/>
      <c r="R17" s="159"/>
      <c r="S17" s="160"/>
    </row>
    <row r="18" spans="2:19" ht="136.5" customHeight="1" x14ac:dyDescent="0.15">
      <c r="B18" s="16"/>
      <c r="C18" s="161"/>
      <c r="D18" s="162"/>
      <c r="E18" s="162"/>
      <c r="F18" s="162"/>
      <c r="G18" s="163"/>
      <c r="H18" s="48"/>
      <c r="I18" s="137"/>
      <c r="J18" s="137"/>
      <c r="K18" s="137"/>
      <c r="L18" s="14"/>
      <c r="M18" s="158"/>
      <c r="N18" s="156"/>
      <c r="O18" s="156"/>
      <c r="P18" s="157"/>
      <c r="Q18" s="36"/>
      <c r="R18" s="159"/>
      <c r="S18" s="160"/>
    </row>
    <row r="19" spans="2:19" ht="136.5" customHeight="1" x14ac:dyDescent="0.15">
      <c r="B19" s="16"/>
      <c r="C19" s="161"/>
      <c r="D19" s="162"/>
      <c r="E19" s="162"/>
      <c r="F19" s="162"/>
      <c r="G19" s="163"/>
      <c r="H19" s="48"/>
      <c r="I19" s="137"/>
      <c r="J19" s="137"/>
      <c r="K19" s="137"/>
      <c r="L19" s="14"/>
      <c r="M19" s="158"/>
      <c r="N19" s="156"/>
      <c r="O19" s="156"/>
      <c r="P19" s="157"/>
      <c r="Q19" s="36"/>
      <c r="R19" s="159"/>
      <c r="S19" s="160"/>
    </row>
    <row r="20" spans="2:19" ht="136.5" customHeight="1" x14ac:dyDescent="0.15">
      <c r="B20" s="16"/>
      <c r="C20" s="161"/>
      <c r="D20" s="162"/>
      <c r="E20" s="162"/>
      <c r="F20" s="162"/>
      <c r="G20" s="163"/>
      <c r="H20" s="34"/>
      <c r="I20" s="146"/>
      <c r="J20" s="146"/>
      <c r="K20" s="146"/>
      <c r="L20" s="14"/>
      <c r="M20" s="158"/>
      <c r="N20" s="156"/>
      <c r="O20" s="156"/>
      <c r="P20" s="157"/>
      <c r="Q20" s="36"/>
      <c r="R20" s="159"/>
      <c r="S20" s="160"/>
    </row>
    <row r="21" spans="2:19" ht="157.5" customHeight="1" x14ac:dyDescent="0.15">
      <c r="B21" s="16"/>
      <c r="C21" s="136"/>
      <c r="D21" s="136"/>
      <c r="E21" s="136"/>
      <c r="F21" s="136"/>
      <c r="G21" s="136"/>
      <c r="H21" s="48"/>
      <c r="I21" s="167"/>
      <c r="J21" s="168"/>
      <c r="K21" s="169"/>
      <c r="L21" s="14"/>
      <c r="M21" s="158"/>
      <c r="N21" s="156"/>
      <c r="O21" s="156"/>
      <c r="P21" s="157"/>
      <c r="Q21" s="36"/>
      <c r="R21" s="159"/>
      <c r="S21" s="160"/>
    </row>
    <row r="22" spans="2:19" ht="91.5" customHeight="1" x14ac:dyDescent="0.15">
      <c r="B22" s="16"/>
      <c r="C22" s="136"/>
      <c r="D22" s="136"/>
      <c r="E22" s="136"/>
      <c r="F22" s="136"/>
      <c r="G22" s="136"/>
      <c r="H22" s="48"/>
      <c r="I22" s="167"/>
      <c r="J22" s="168"/>
      <c r="K22" s="169"/>
      <c r="L22" s="14"/>
      <c r="M22" s="158"/>
      <c r="N22" s="156"/>
      <c r="O22" s="156"/>
      <c r="P22" s="157"/>
      <c r="Q22" s="36"/>
      <c r="R22" s="159"/>
      <c r="S22" s="160"/>
    </row>
    <row r="23" spans="2:19" ht="108" customHeight="1" x14ac:dyDescent="0.15">
      <c r="B23" s="16"/>
      <c r="C23" s="136"/>
      <c r="D23" s="136"/>
      <c r="E23" s="136"/>
      <c r="F23" s="136"/>
      <c r="G23" s="136"/>
      <c r="H23" s="48"/>
      <c r="I23" s="167"/>
      <c r="J23" s="168"/>
      <c r="K23" s="169"/>
      <c r="L23" s="14"/>
      <c r="M23" s="158"/>
      <c r="N23" s="156"/>
      <c r="O23" s="156"/>
      <c r="P23" s="157"/>
      <c r="Q23" s="36"/>
      <c r="R23" s="159"/>
      <c r="S23" s="160"/>
    </row>
    <row r="24" spans="2:19" ht="106.5" customHeight="1" x14ac:dyDescent="0.15">
      <c r="B24" s="16"/>
      <c r="C24" s="136"/>
      <c r="D24" s="136"/>
      <c r="E24" s="136"/>
      <c r="F24" s="136"/>
      <c r="G24" s="136"/>
      <c r="H24" s="48"/>
      <c r="I24" s="167"/>
      <c r="J24" s="168"/>
      <c r="K24" s="169"/>
      <c r="L24" s="14"/>
      <c r="M24" s="158"/>
      <c r="N24" s="156"/>
      <c r="O24" s="156"/>
      <c r="P24" s="157"/>
      <c r="Q24" s="36"/>
      <c r="R24" s="159"/>
      <c r="S24" s="160"/>
    </row>
    <row r="25" spans="2:19" ht="106.5" customHeight="1" x14ac:dyDescent="0.15">
      <c r="B25" s="16"/>
      <c r="C25" s="136"/>
      <c r="D25" s="136"/>
      <c r="E25" s="136"/>
      <c r="F25" s="136"/>
      <c r="G25" s="136"/>
      <c r="H25" s="48"/>
      <c r="I25" s="167"/>
      <c r="J25" s="168"/>
      <c r="K25" s="169"/>
      <c r="L25" s="14"/>
      <c r="M25" s="158"/>
      <c r="N25" s="156"/>
      <c r="O25" s="156"/>
      <c r="P25" s="157"/>
      <c r="Q25" s="36"/>
      <c r="R25" s="159"/>
      <c r="S25" s="160"/>
    </row>
    <row r="26" spans="2:19" ht="106.5" customHeight="1" x14ac:dyDescent="0.15">
      <c r="B26" s="16"/>
      <c r="C26" s="136"/>
      <c r="D26" s="136"/>
      <c r="E26" s="136"/>
      <c r="F26" s="136"/>
      <c r="G26" s="136"/>
      <c r="H26" s="48"/>
      <c r="I26" s="167"/>
      <c r="J26" s="168"/>
      <c r="K26" s="169"/>
      <c r="L26" s="14"/>
      <c r="M26" s="158"/>
      <c r="N26" s="156"/>
      <c r="O26" s="156"/>
      <c r="P26" s="157"/>
      <c r="Q26" s="36"/>
      <c r="R26" s="159"/>
      <c r="S26" s="160"/>
    </row>
    <row r="27" spans="2:19" ht="106.5" customHeight="1" x14ac:dyDescent="0.15">
      <c r="B27" s="16"/>
      <c r="C27" s="136"/>
      <c r="D27" s="136"/>
      <c r="E27" s="136"/>
      <c r="F27" s="136"/>
      <c r="G27" s="136"/>
      <c r="H27" s="48"/>
      <c r="I27" s="167"/>
      <c r="J27" s="168"/>
      <c r="K27" s="169"/>
      <c r="L27" s="14"/>
      <c r="M27" s="158"/>
      <c r="N27" s="156"/>
      <c r="O27" s="156"/>
      <c r="P27" s="157"/>
      <c r="Q27" s="36"/>
      <c r="R27" s="159"/>
      <c r="S27" s="160"/>
    </row>
    <row r="28" spans="2:19" ht="106.5" customHeight="1" x14ac:dyDescent="0.15">
      <c r="B28" s="16"/>
      <c r="C28" s="136"/>
      <c r="D28" s="136"/>
      <c r="E28" s="136"/>
      <c r="F28" s="136"/>
      <c r="G28" s="136"/>
      <c r="H28" s="48"/>
      <c r="I28" s="167"/>
      <c r="J28" s="168"/>
      <c r="K28" s="169"/>
      <c r="L28" s="14"/>
      <c r="M28" s="158"/>
      <c r="N28" s="156"/>
      <c r="O28" s="156"/>
      <c r="P28" s="157"/>
      <c r="Q28" s="36"/>
      <c r="R28" s="159"/>
      <c r="S28" s="160"/>
    </row>
    <row r="29" spans="2:19" ht="106.5" customHeight="1" x14ac:dyDescent="0.15">
      <c r="B29" s="16"/>
      <c r="C29" s="136"/>
      <c r="D29" s="136"/>
      <c r="E29" s="136"/>
      <c r="F29" s="136"/>
      <c r="G29" s="136"/>
      <c r="H29" s="48"/>
      <c r="I29" s="167"/>
      <c r="J29" s="168"/>
      <c r="K29" s="169"/>
      <c r="L29" s="14"/>
      <c r="M29" s="158"/>
      <c r="N29" s="156"/>
      <c r="O29" s="156"/>
      <c r="P29" s="157"/>
      <c r="Q29" s="36"/>
      <c r="R29" s="159"/>
      <c r="S29" s="160"/>
    </row>
  </sheetData>
  <sheetProtection selectLockedCells="1" selectUnlockedCells="1"/>
  <mergeCells count="104">
    <mergeCell ref="C29:G29"/>
    <mergeCell ref="I29:K29"/>
    <mergeCell ref="M29:P29"/>
    <mergeCell ref="R29:S29"/>
    <mergeCell ref="C26:G26"/>
    <mergeCell ref="I26:K26"/>
    <mergeCell ref="M26:P26"/>
    <mergeCell ref="R26:S26"/>
    <mergeCell ref="C27:G27"/>
    <mergeCell ref="I27:K27"/>
    <mergeCell ref="M27:P27"/>
    <mergeCell ref="R27:S27"/>
    <mergeCell ref="C28:G28"/>
    <mergeCell ref="I28:K28"/>
    <mergeCell ref="M28:P28"/>
    <mergeCell ref="R28:S28"/>
    <mergeCell ref="C22:G22"/>
    <mergeCell ref="I22:K22"/>
    <mergeCell ref="M22:P22"/>
    <mergeCell ref="R22:S22"/>
    <mergeCell ref="C23:G23"/>
    <mergeCell ref="I23:K23"/>
    <mergeCell ref="M23:P23"/>
    <mergeCell ref="R23:S23"/>
    <mergeCell ref="C25:G25"/>
    <mergeCell ref="I25:K25"/>
    <mergeCell ref="M25:P25"/>
    <mergeCell ref="R25:S25"/>
    <mergeCell ref="C24:G24"/>
    <mergeCell ref="I24:K24"/>
    <mergeCell ref="M24:P24"/>
    <mergeCell ref="R24:S24"/>
    <mergeCell ref="C19:G19"/>
    <mergeCell ref="I19:K19"/>
    <mergeCell ref="M19:P19"/>
    <mergeCell ref="R19:S19"/>
    <mergeCell ref="C20:G20"/>
    <mergeCell ref="I20:K20"/>
    <mergeCell ref="M20:P20"/>
    <mergeCell ref="R20:S20"/>
    <mergeCell ref="C21:G21"/>
    <mergeCell ref="I21:K21"/>
    <mergeCell ref="M21:P21"/>
    <mergeCell ref="R21:S21"/>
    <mergeCell ref="R16:S16"/>
    <mergeCell ref="C17:G17"/>
    <mergeCell ref="I17:K17"/>
    <mergeCell ref="M17:P17"/>
    <mergeCell ref="R17:S17"/>
    <mergeCell ref="C18:G18"/>
    <mergeCell ref="I18:K18"/>
    <mergeCell ref="M18:P18"/>
    <mergeCell ref="R18:S18"/>
    <mergeCell ref="C13:G13"/>
    <mergeCell ref="I13:K13"/>
    <mergeCell ref="C15:G15"/>
    <mergeCell ref="I15:K15"/>
    <mergeCell ref="C14:G14"/>
    <mergeCell ref="I14:K14"/>
    <mergeCell ref="C16:G16"/>
    <mergeCell ref="I16:K16"/>
    <mergeCell ref="M16:P16"/>
    <mergeCell ref="M13:P13"/>
    <mergeCell ref="M14:P14"/>
    <mergeCell ref="M15:P15"/>
    <mergeCell ref="M12:P12"/>
    <mergeCell ref="M11:P11"/>
    <mergeCell ref="R7:S7"/>
    <mergeCell ref="M6:P6"/>
    <mergeCell ref="R12:S12"/>
    <mergeCell ref="R13:S13"/>
    <mergeCell ref="R14:S14"/>
    <mergeCell ref="R15:S15"/>
    <mergeCell ref="E1:G1"/>
    <mergeCell ref="B3:S3"/>
    <mergeCell ref="B4:K4"/>
    <mergeCell ref="L4:S4"/>
    <mergeCell ref="C5:G5"/>
    <mergeCell ref="C6:G6"/>
    <mergeCell ref="I6:K6"/>
    <mergeCell ref="R6:S6"/>
    <mergeCell ref="I5:K5"/>
    <mergeCell ref="R5:S5"/>
    <mergeCell ref="R11:S11"/>
    <mergeCell ref="R9:S9"/>
    <mergeCell ref="R10:S10"/>
    <mergeCell ref="M9:P9"/>
    <mergeCell ref="R8:S8"/>
    <mergeCell ref="I8:K8"/>
    <mergeCell ref="I11:K11"/>
    <mergeCell ref="M10:P10"/>
    <mergeCell ref="M5:P5"/>
    <mergeCell ref="I7:K7"/>
    <mergeCell ref="C8:G8"/>
    <mergeCell ref="I12:K12"/>
    <mergeCell ref="M8:P8"/>
    <mergeCell ref="C10:G10"/>
    <mergeCell ref="C12:G12"/>
    <mergeCell ref="C11:G11"/>
    <mergeCell ref="C9:G9"/>
    <mergeCell ref="I9:K9"/>
    <mergeCell ref="M7:P7"/>
    <mergeCell ref="I10:K10"/>
    <mergeCell ref="C7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2" firstPageNumber="0" orientation="landscape" r:id="rId1"/>
  <headerFooter alignWithMargins="0">
    <oddFooter>&amp;R&amp;"Times New Roman,Normal"&amp;16PLANEACIÓN DE LA GESTIÓN V.4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2740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75</vt:i4>
      </vt:variant>
    </vt:vector>
  </HeadingPairs>
  <TitlesOfParts>
    <vt:vector size="77" baseType="lpstr">
      <vt:lpstr>SEPTIEMBRE</vt:lpstr>
      <vt:lpstr>modificaciones</vt:lpstr>
      <vt:lpstr>modificaciones!__xlnm_Print_Area</vt:lpstr>
      <vt:lpstr>SEPTIEMBRE!__xlnm_Print_Area</vt:lpstr>
      <vt:lpstr>modificaciones!__xlnm_Print_Area_0</vt:lpstr>
      <vt:lpstr>SEPTIEMBRE!__xlnm_Print_Area_0</vt:lpstr>
      <vt:lpstr>modificaciones!__xlnm_Print_Area_0_0</vt:lpstr>
      <vt:lpstr>SEPTIEMBRE!__xlnm_Print_Area_0_0</vt:lpstr>
      <vt:lpstr>modificaciones!__xlnm_Print_Area_0_0_0</vt:lpstr>
      <vt:lpstr>SEPTIEMBRE!__xlnm_Print_Area_0_0_0</vt:lpstr>
      <vt:lpstr>modificaciones!__xlnm_Print_Area_0_0_0_0</vt:lpstr>
      <vt:lpstr>SEPTIEMBRE!__xlnm_Print_Area_0_0_0_0</vt:lpstr>
      <vt:lpstr>modificaciones!__xlnm_Print_Area_0_0_0_0_0</vt:lpstr>
      <vt:lpstr>SEPTIEMBRE!__xlnm_Print_Area_0_0_0_0_0</vt:lpstr>
      <vt:lpstr>modificaciones!__xlnm_Print_Area_0_0_0_0_0_0</vt:lpstr>
      <vt:lpstr>SEPTIEMBRE!__xlnm_Print_Area_0_0_0_0_0_0</vt:lpstr>
      <vt:lpstr>modificaciones!__xlnm_Print_Area_0_0_0_0_0_0_0</vt:lpstr>
      <vt:lpstr>SEPTIEMBRE!__xlnm_Print_Area_0_0_0_0_0_0_0</vt:lpstr>
      <vt:lpstr>modificaciones!__xlnm_Print_Area_0_0_0_0_0_0_0_0</vt:lpstr>
      <vt:lpstr>SEPTIEMBRE!__xlnm_Print_Area_0_0_0_0_0_0_0_0</vt:lpstr>
      <vt:lpstr>modificaciones!__xlnm_Print_Area_0_0_0_0_0_0_0_0_0</vt:lpstr>
      <vt:lpstr>SEPTIEMBRE!__xlnm_Print_Area_0_0_0_0_0_0_0_0_0</vt:lpstr>
      <vt:lpstr>modificaciones!__xlnm_Print_Area_0_0_0_0_0_0_0_0_0_0</vt:lpstr>
      <vt:lpstr>SEPTIEMBRE!__xlnm_Print_Area_0_0_0_0_0_0_0_0_0_0</vt:lpstr>
      <vt:lpstr>modificaciones!__xlnm_Print_Area_0_0_0_0_0_0_0_0_0_0_0</vt:lpstr>
      <vt:lpstr>SEPTIEMBRE!__xlnm_Print_Area_0_0_0_0_0_0_0_0_0_0_0</vt:lpstr>
      <vt:lpstr>modificaciones!__xlnm_Print_Area_0_0_0_0_0_0_0_0_0_0_0_0</vt:lpstr>
      <vt:lpstr>SEPTIEMBRE!__xlnm_Print_Area_0_0_0_0_0_0_0_0_0_0_0_0</vt:lpstr>
      <vt:lpstr>modificaciones!__xlnm_Print_Area_0_0_0_0_0_0_0_0_0_0_0_0_0</vt:lpstr>
      <vt:lpstr>SEPTIEMBRE!__xlnm_Print_Area_0_0_0_0_0_0_0_0_0_0_0_0_0</vt:lpstr>
      <vt:lpstr>modificaciones!__xlnm_Print_Area_0_0_0_0_0_0_0_0_0_0_0_0_0_0</vt:lpstr>
      <vt:lpstr>SEPTIEMBRE!__xlnm_Print_Area_0_0_0_0_0_0_0_0_0_0_0_0_0_0</vt:lpstr>
      <vt:lpstr>modificaciones!__xlnm_Print_Area_0_0_0_0_0_0_0_0_0_0_0_0_0_0_0</vt:lpstr>
      <vt:lpstr>SEPTIEMBRE!__xlnm_Print_Area_0_0_0_0_0_0_0_0_0_0_0_0_0_0_0</vt:lpstr>
      <vt:lpstr>modificaciones!__xlnm_Print_Area_0_0_0_0_0_0_0_0_0_0_0_0_0_0_0_0</vt:lpstr>
      <vt:lpstr>SEPTIEMBRE!__xlnm_Print_Area_0_0_0_0_0_0_0_0_0_0_0_0_0_0_0_0</vt:lpstr>
      <vt:lpstr>modificaciones!__xlnm_Print_Area_0_0_0_0_0_0_0_0_0_0_0_0_0_0_0_0_0</vt:lpstr>
      <vt:lpstr>SEPTIEMBRE!__xlnm_Print_Area_0_0_0_0_0_0_0_0_0_0_0_0_0_0_0_0_0</vt:lpstr>
      <vt:lpstr>SEPTIEMBRE!__xlnm_Print_Titles</vt:lpstr>
      <vt:lpstr>SEPTIEMBRE!__xlnm_Print_Titles_0</vt:lpstr>
      <vt:lpstr>SEPTIEMBRE!__xlnm_Print_Titles_0_0</vt:lpstr>
      <vt:lpstr>SEPTIEMBRE!__xlnm_Print_Titles_0_0_0</vt:lpstr>
      <vt:lpstr>SEPTIEMBRE!__xlnm_Print_Titles_0_0_0_0</vt:lpstr>
      <vt:lpstr>SEPTIEMBRE!__xlnm_Print_Titles_0_0_0_0_0</vt:lpstr>
      <vt:lpstr>SEPTIEMBRE!__xlnm_Print_Titles_0_0_0_0_0_0</vt:lpstr>
      <vt:lpstr>SEPTIEMBRE!__xlnm_Print_Titles_0_0_0_0_0_0_0</vt:lpstr>
      <vt:lpstr>SEPTIEMBRE!__xlnm_Print_Titles_0_0_0_0_0_0_0_0</vt:lpstr>
      <vt:lpstr>SEPTIEMBRE!__xlnm_Print_Titles_0_0_0_0_0_0_0_0_0</vt:lpstr>
      <vt:lpstr>SEPTIEMBRE!__xlnm_Print_Titles_0_0_0_0_0_0_0_0_0_0</vt:lpstr>
      <vt:lpstr>SEPTIEMBRE!__xlnm_Print_Titles_0_0_0_0_0_0_0_0_0_0_0</vt:lpstr>
      <vt:lpstr>SEPTIEMBRE!__xlnm_Print_Titles_0_0_0_0_0_0_0_0_0_0_0_0</vt:lpstr>
      <vt:lpstr>SEPTIEMBRE!__xlnm_Print_Titles_0_0_0_0_0_0_0_0_0_0_0_0_0</vt:lpstr>
      <vt:lpstr>SEPTIEMBRE!__xlnm_Print_Titles_0_0_0_0_0_0_0_0_0_0_0_0_0_0</vt:lpstr>
      <vt:lpstr>SEPTIEMBRE!__xlnm_Print_Titles_0_0_0_0_0_0_0_0_0_0_0_0_0_0_0</vt:lpstr>
      <vt:lpstr>SEPTIEMBRE!__xlnm_Print_Titles_0_0_0_0_0_0_0_0_0_0_0_0_0_0_0_0</vt:lpstr>
      <vt:lpstr>SEPTIEMBRE!__xlnm_Print_Titles_0_0_0_0_0_0_0_0_0_0_0_0_0_0_0_0_0</vt:lpstr>
      <vt:lpstr>modificaciones!Área_de_impresión</vt:lpstr>
      <vt:lpstr>SEPTIEMBRE!Área_de_impresión</vt:lpstr>
      <vt:lpstr>modificaciones!Excel_BuiltIn_Print_Area</vt:lpstr>
      <vt:lpstr>SEPTIEMBRE!Excel_BuiltIn_Print_Area</vt:lpstr>
      <vt:lpstr>SEPTIEMBRE!Excel_BuiltIn_Print_Titles</vt:lpstr>
      <vt:lpstr>modificaciones!Print_Area_0</vt:lpstr>
      <vt:lpstr>SEPTIEMBRE!Print_Area_0</vt:lpstr>
      <vt:lpstr>modificaciones!Print_Area_0_0</vt:lpstr>
      <vt:lpstr>SEPTIEMBRE!Print_Area_0_0</vt:lpstr>
      <vt:lpstr>modificaciones!Print_Area_0_0_0</vt:lpstr>
      <vt:lpstr>SEPTIEMBRE!Print_Area_0_0_0</vt:lpstr>
      <vt:lpstr>modificaciones!Print_Area_0_0_0_0</vt:lpstr>
      <vt:lpstr>SEPTIEMBRE!Print_Area_0_0_0_0</vt:lpstr>
      <vt:lpstr>modificaciones!Print_Area_0_0_0_0_0</vt:lpstr>
      <vt:lpstr>SEPTIEMBRE!Print_Area_0_0_0_0_0</vt:lpstr>
      <vt:lpstr>SEPTIEMBRE!Print_Titles_0</vt:lpstr>
      <vt:lpstr>SEPTIEMBRE!Print_Titles_0_0</vt:lpstr>
      <vt:lpstr>SEPTIEMBRE!Print_Titles_0_0_0</vt:lpstr>
      <vt:lpstr>SEPTIEMBRE!Print_Titles_0_0_0_0</vt:lpstr>
      <vt:lpstr>SEPTIEMBRE!Print_Titles_0_0_0_0_0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EUGENIA SANABRIA AREVALO</dc:creator>
  <cp:keywords/>
  <dc:description/>
  <cp:lastModifiedBy>X</cp:lastModifiedBy>
  <cp:revision>115</cp:revision>
  <cp:lastPrinted>2022-01-26T23:21:32Z</cp:lastPrinted>
  <dcterms:created xsi:type="dcterms:W3CDTF">2017-02-15T23:08:39Z</dcterms:created>
  <dcterms:modified xsi:type="dcterms:W3CDTF">2024-11-07T22:32:29Z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TBCO_ScreenResolution">
    <vt:lpwstr>96 96 1920 1080</vt:lpwstr>
  </property>
</Properties>
</file>