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ruby.moreno\Desktop\"/>
    </mc:Choice>
  </mc:AlternateContent>
  <xr:revisionPtr revIDLastSave="0" documentId="8_{76BB6616-5D0C-4BBA-92ED-146CB639D422}" xr6:coauthVersionLast="45" xr6:coauthVersionMax="45" xr10:uidLastSave="{00000000-0000-0000-0000-000000000000}"/>
  <bookViews>
    <workbookView xWindow="-120" yWindow="-120" windowWidth="20700" windowHeight="11160" activeTab="1" xr2:uid="{00000000-000D-0000-FFFF-FFFF00000000}"/>
  </bookViews>
  <sheets>
    <sheet name="111" sheetId="15" r:id="rId1"/>
    <sheet name="8°Informe PMA V.2 (31-03-2023" sheetId="1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2" i="17" l="1"/>
  <c r="B7" i="15" l="1"/>
  <c r="F4" i="15"/>
  <c r="D4" i="15"/>
  <c r="D5" i="15" s="1"/>
  <c r="A4" i="15"/>
  <c r="A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Carlos Parra A</author>
    <author>lhernandez</author>
    <author>HERNAN ALONSO RODRIGUEZ MORA</author>
    <author>Maria Elvira Zea</author>
  </authors>
  <commentList>
    <comment ref="A10" authorId="0" shapeId="0" xr:uid="{569F6A3F-4B7F-4B0D-9B9B-2516240205EB}">
      <text>
        <r>
          <rPr>
            <b/>
            <sz val="9"/>
            <color indexed="81"/>
            <rFont val="Tahoma"/>
            <family val="2"/>
          </rPr>
          <t xml:space="preserve">Número consecutivo asignado a cada hallazgo
</t>
        </r>
      </text>
    </comment>
    <comment ref="B10" authorId="0" shapeId="0" xr:uid="{6FD7636F-8073-461B-8FD2-88ADB5B6F5B2}">
      <text>
        <r>
          <rPr>
            <b/>
            <sz val="10"/>
            <color indexed="81"/>
            <rFont val="Tahoma"/>
            <family val="2"/>
          </rPr>
          <t>Título de los hallazgos archivísticos</t>
        </r>
      </text>
    </comment>
    <comment ref="C10" authorId="1" shapeId="0" xr:uid="{7C897F1B-7BDC-4573-8DC0-AFACA7686329}">
      <text>
        <r>
          <rPr>
            <b/>
            <sz val="10"/>
            <color indexed="81"/>
            <rFont val="Tahoma"/>
            <family val="2"/>
          </rPr>
          <t>Cada una de las actividades propuestas</t>
        </r>
      </text>
    </comment>
    <comment ref="D10" authorId="0" shapeId="0" xr:uid="{9378EAD6-8967-4531-9251-32CD4627732C}">
      <text>
        <r>
          <rPr>
            <b/>
            <sz val="11"/>
            <color indexed="81"/>
            <rFont val="Tahoma"/>
            <family val="2"/>
          </rPr>
          <t>Se registra el ítem determinado para cada acción el cual corresponde a las actividades propuestas</t>
        </r>
      </text>
    </comment>
    <comment ref="F10" authorId="0" shapeId="0" xr:uid="{23983007-D2A5-43C1-ABC7-482AFF0F3C7E}">
      <text>
        <r>
          <rPr>
            <b/>
            <sz val="10"/>
            <color indexed="81"/>
            <rFont val="Tahoma"/>
            <family val="2"/>
          </rPr>
          <t>La descripción de las metas que se pretender realizar para alcanzar el objetivo</t>
        </r>
      </text>
    </comment>
    <comment ref="J10" authorId="0" shapeId="0" xr:uid="{386E0188-0DDA-44A4-AA32-0ECEBD4B5DD6}">
      <text>
        <r>
          <rPr>
            <b/>
            <sz val="10"/>
            <color indexed="81"/>
            <rFont val="Tahoma"/>
            <family val="2"/>
          </rPr>
          <t>Casilla con fórmula, el cual resulta del total de semanas ejecutadas del proyecto</t>
        </r>
      </text>
    </comment>
    <comment ref="K10" authorId="0" shapeId="0" xr:uid="{93258631-C766-4780-BB7F-02FEA9A99DE9}">
      <text>
        <r>
          <rPr>
            <b/>
            <sz val="10"/>
            <color indexed="81"/>
            <rFont val="Tahoma"/>
            <family val="2"/>
          </rPr>
          <t>Casilla con formula, refleja el avance para cada una de las metas</t>
        </r>
        <r>
          <rPr>
            <sz val="9"/>
            <color indexed="81"/>
            <rFont val="Tahoma"/>
            <family val="2"/>
          </rPr>
          <t xml:space="preserve">
</t>
        </r>
      </text>
    </comment>
    <comment ref="N10" authorId="0" shapeId="0" xr:uid="{C97386A0-66A0-48CB-AF64-20FCC4735318}">
      <text>
        <r>
          <rPr>
            <b/>
            <sz val="10"/>
            <color indexed="81"/>
            <rFont val="Tahoma"/>
            <family val="2"/>
          </rPr>
          <t>Casilla con formula, refleja el avance para cada una de las metas</t>
        </r>
        <r>
          <rPr>
            <sz val="9"/>
            <color indexed="81"/>
            <rFont val="Tahoma"/>
            <family val="2"/>
          </rPr>
          <t xml:space="preserve">
</t>
        </r>
      </text>
    </comment>
    <comment ref="O10" authorId="0" shapeId="0" xr:uid="{5D16D491-4FC7-4959-BEBF-B98BAF0F43F6}">
      <text>
        <r>
          <rPr>
            <b/>
            <sz val="10"/>
            <color indexed="81"/>
            <rFont val="Tahoma"/>
            <family val="2"/>
          </rPr>
          <t>Casilla con formula, refleja el avance para cada una de las metas</t>
        </r>
        <r>
          <rPr>
            <sz val="9"/>
            <color indexed="81"/>
            <rFont val="Tahoma"/>
            <family val="2"/>
          </rPr>
          <t xml:space="preserve">
</t>
        </r>
      </text>
    </comment>
    <comment ref="P10" authorId="0" shapeId="0" xr:uid="{81D8BFC9-8801-47C4-9ED8-8B1ABA2638C2}">
      <text>
        <r>
          <rPr>
            <b/>
            <sz val="10"/>
            <color indexed="81"/>
            <rFont val="Tahoma"/>
            <family val="2"/>
          </rPr>
          <t xml:space="preserve">Casilla con formula, refleja el avance para cada una de las metas
</t>
        </r>
        <r>
          <rPr>
            <sz val="9"/>
            <color indexed="81"/>
            <rFont val="Tahoma"/>
            <family val="2"/>
          </rPr>
          <t xml:space="preserve">
</t>
        </r>
      </text>
    </comment>
    <comment ref="Q10" authorId="0" shapeId="0" xr:uid="{9667B7E9-ACE6-4725-8C82-A378C86A95A6}">
      <text>
        <r>
          <rPr>
            <b/>
            <sz val="10"/>
            <color indexed="81"/>
            <rFont val="Tahoma"/>
            <family val="2"/>
          </rPr>
          <t xml:space="preserve">Casilla con formula automática, la cual registra el porcentaje de avance del objetivo
</t>
        </r>
      </text>
    </comment>
    <comment ref="R10" authorId="0" shapeId="0" xr:uid="{F9978A8D-8CC9-418C-9A41-39D87D579F4F}">
      <text>
        <r>
          <rPr>
            <b/>
            <sz val="11"/>
            <color indexed="81"/>
            <rFont val="Tahoma"/>
            <family val="2"/>
          </rPr>
          <t xml:space="preserve">Registrar los avances ejecutados a la fecha. </t>
        </r>
        <r>
          <rPr>
            <b/>
            <sz val="9"/>
            <color indexed="81"/>
            <rFont val="Tahoma"/>
            <family val="2"/>
          </rPr>
          <t xml:space="preserve">
</t>
        </r>
      </text>
    </comment>
    <comment ref="S10" authorId="0" shapeId="0" xr:uid="{C082B2BE-813A-4B36-AC65-0FDAE82F28EF}">
      <text>
        <r>
          <rPr>
            <b/>
            <sz val="11"/>
            <color indexed="81"/>
            <rFont val="Tahoma"/>
            <family val="2"/>
          </rPr>
          <t xml:space="preserve">El nombre de las Áreas y personas responsables para el cumplimiento de cada objetivo
</t>
        </r>
      </text>
    </comment>
    <comment ref="T10" authorId="2" shapeId="0" xr:uid="{37949E66-A6FE-4CBC-B0CC-21F632084394}">
      <text>
        <r>
          <rPr>
            <b/>
            <sz val="9"/>
            <color indexed="81"/>
            <rFont val="Tahoma"/>
            <family val="2"/>
          </rPr>
          <t>Se registra la información relativa a los soportes que evidencian el cierre del hallazgo (fotos, videos, documentos, etc.)</t>
        </r>
      </text>
    </comment>
    <comment ref="U10" authorId="3" shapeId="0" xr:uid="{B9B6528E-DE54-4F32-BE5D-10B677742D9D}">
      <text>
        <r>
          <rPr>
            <sz val="9"/>
            <color indexed="81"/>
            <rFont val="Tahoma"/>
            <family val="2"/>
          </rPr>
          <t xml:space="preserve">Dejar las observaciones frente al cumplimiento y efectividad de las tareas implementadas. 
</t>
        </r>
      </text>
    </comment>
    <comment ref="W10" authorId="2" shapeId="0" xr:uid="{02127810-B9FF-4213-B869-9233A76D7552}">
      <text>
        <r>
          <rPr>
            <b/>
            <sz val="9"/>
            <color indexed="81"/>
            <rFont val="Tahoma"/>
            <family val="2"/>
          </rPr>
          <t xml:space="preserve">Fecha en que se cierra completamente el hallazgo
</t>
        </r>
      </text>
    </comment>
    <comment ref="X10" authorId="2" shapeId="0" xr:uid="{45D69890-C0BB-442E-B5C0-1241C62F59C4}">
      <text>
        <r>
          <rPr>
            <b/>
            <sz val="9"/>
            <color indexed="81"/>
            <rFont val="Tahoma"/>
            <family val="2"/>
          </rPr>
          <t>Número de radicado con el cual la entidad realiza el cierre del hallazgo</t>
        </r>
      </text>
    </comment>
    <comment ref="H11" authorId="0" shapeId="0" xr:uid="{F5A8E1FD-F3F8-44E9-8B1D-5F5162EAC1BB}">
      <text>
        <r>
          <rPr>
            <b/>
            <sz val="9"/>
            <color indexed="81"/>
            <rFont val="Tahoma"/>
            <family val="2"/>
          </rPr>
          <t>Fecha de inicio de actividades para alcanzar la   meta</t>
        </r>
      </text>
    </comment>
    <comment ref="I11" authorId="0" shapeId="0" xr:uid="{FAB68C42-A8A5-488F-9BE7-F78C9A44B06D}">
      <text>
        <r>
          <rPr>
            <b/>
            <sz val="10"/>
            <color indexed="81"/>
            <rFont val="Tahoma"/>
            <family val="2"/>
          </rPr>
          <t>Fecha en que se culmina la meta</t>
        </r>
        <r>
          <rPr>
            <b/>
            <sz val="9"/>
            <color indexed="81"/>
            <rFont val="Tahoma"/>
            <family val="2"/>
          </rPr>
          <t xml:space="preserve">
</t>
        </r>
      </text>
    </comment>
  </commentList>
</comments>
</file>

<file path=xl/sharedStrings.xml><?xml version="1.0" encoding="utf-8"?>
<sst xmlns="http://schemas.openxmlformats.org/spreadsheetml/2006/main" count="58" uniqueCount="58">
  <si>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</si>
  <si>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</si>
  <si>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</si>
  <si>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</si>
  <si>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</si>
  <si>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</si>
  <si>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</si>
  <si>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</si>
  <si>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</si>
  <si>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NO. DE ACCIÓN</t>
  </si>
  <si>
    <t>OBJETIVOS</t>
  </si>
  <si>
    <t>No. META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</si>
  <si>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</si>
  <si>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</si>
  <si>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</si>
  <si>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</si>
  <si>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</si>
  <si>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</si>
  <si>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</si>
  <si>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</si>
  <si>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FECHA CIERRE HALLAZGO</t>
  </si>
  <si>
    <t>No. RADICADO</t>
  </si>
  <si>
    <t>EVIDENCIAS</t>
  </si>
  <si>
    <t>INICIO</t>
  </si>
  <si>
    <t>FINALIZACIÓN</t>
  </si>
  <si>
    <t>ACCIÓN NO. 2</t>
  </si>
  <si>
    <t>OBSERVACIONES OFICINA DE CONTROL INTERNO</t>
  </si>
  <si>
    <t>Seguimiento AGN</t>
  </si>
  <si>
    <t>Seguimiento Control Interno</t>
  </si>
  <si>
    <t>Plan de Mejoramiento</t>
  </si>
  <si>
    <t>OBSERVACIONES</t>
  </si>
  <si>
    <t>Fecha y número de Acta de aprobación del PMA</t>
  </si>
  <si>
    <t>Dar cumplimiento                                          Artículo 11 de la Ley 594 de 2000                                                                             Acuerdo No 02 de 2004                                                                                                                                                                                                                                                                                                                                                                    La Entidad debe organizar los archivos de conformidad con el Acuerdo 05 de 2013.</t>
  </si>
  <si>
    <r>
      <rPr>
        <b/>
        <sz val="10"/>
        <rFont val="Arial"/>
        <family val="2"/>
      </rPr>
      <t>5. Conformación de los Archivos Públicos</t>
    </r>
    <r>
      <rPr>
        <sz val="10"/>
        <rFont val="Arial"/>
        <family val="2"/>
      </rPr>
      <t>.                                                                     La Entidad no ha elaborado las Tablas de Valoración Documental,  para la organización del fondo documental acumulado</t>
    </r>
  </si>
  <si>
    <t>Elaboración de las Tablas de Valoración Documental y sus anexos  - Fondo - Instituto Distrital de Recreación y Deporte - IDRD.</t>
  </si>
  <si>
    <t>INSTITUTO DISTRITAL DE RECREACIÓN Y DEPORTE  -IDRD</t>
  </si>
  <si>
    <t>SECRETARIA GENERAL</t>
  </si>
  <si>
    <t>860061099-1</t>
  </si>
  <si>
    <t>PLAN DE MEJORAMIENTO ARCHIVÍSTICO</t>
  </si>
  <si>
    <t>Versión: 02</t>
  </si>
  <si>
    <t>Responsable Archivo y Correspondencia</t>
  </si>
  <si>
    <t xml:space="preserve">PORCENTAJE DE AVANCE DE LAS TAREAS </t>
  </si>
  <si>
    <t xml:space="preserve">PORCENTAJE DE AVANCE DE LAS TAREAS - ACUMULADO </t>
  </si>
  <si>
    <t xml:space="preserve">INICIO </t>
  </si>
  <si>
    <t>FINAL</t>
  </si>
  <si>
    <t>28 de Marzo de 2019 - Acta Comité de Archivo No.1</t>
  </si>
  <si>
    <t>Avance Semestral</t>
  </si>
  <si>
    <t>INFORME DE SEGUIMIENTO Y FECHA</t>
  </si>
  <si>
    <t>BLANCA INES DURAN HERNANDEZ</t>
  </si>
  <si>
    <t>SANDRA OFELIA JABER MARTINEZ</t>
  </si>
  <si>
    <t>Informe No. 8 de la 
31/03/2023</t>
  </si>
  <si>
    <t xml:space="preserve">Certificado y acto administrativo que certifique la convalidación de las TVD del fondo perteneciente al IDRD. </t>
  </si>
  <si>
    <t xml:space="preserve">Enlace de publicación de las TVD en la página web de la entidad. IDRD. </t>
  </si>
  <si>
    <t>Certificación RUSD.</t>
  </si>
  <si>
    <t xml:space="preserve">De acuerdo con el seguimiento realizado por la Oficina de Control Interno, se evidenció el desarrollo del Comité Institucional de Gestión de Desempeño, en el que se aprobaron la TVD,  las cuales fueron remitidas al Consejo Distrital de Archivos de Bogotá para su convalidación; donde se presentaron  observaciones en el concepto técnico emitido por el ente rector. Por lo que desde el IDRD las TVD son objeto  de  ajustes, para cumplir  dentro de los 30 días hábiles, de conformidad con lo  establecido por el artículo 15 del Acuerdo 04 de 2019, del Archivo General de la Nación. 
</t>
  </si>
  <si>
    <t xml:space="preserve">Las Tablas de Valoración Documental se encuentran nuevamente en ajustes para la convalidación ante el Archivo de Bogota, con el fin de dar cumplimiento a las tareas pendientes y subsanar el hallazgo. </t>
  </si>
  <si>
    <t xml:space="preserve">
La Entidad presento para aprobación las tablas de Valoración Documental del fondo del IDRD en el Comité Institucional de Gestión y Desempeño; revisados los archivos remitidos en la citación del 4 de noviembre de 2022 a través de correo electrónico, se observó que se aprobaron las Tablas de Valoración Documental, por los 12 miembros con derecho a voto.
Por medio del Oficio con Radicado IDRD No. 20222100251831 del 21/11/2022, la entidad envió al Consejo Distrital de Archivos de Bogotá D.C, las Tablas de Valoración Documental del Instituto Distrital de Recreación y Deporte – IDRD, para su convalidación. https://drive.google.com/drive/folders/1qZKr3mD10OqvxrMQzMdQSVvPw_wwNQ-G?usp=share_link
Con Oficio Nro_ Rad: 2-2023-7816” del 14-03-2023, la ALCALDÍA MAYOR DE BOGOTÁ D.C, remite el concepto técnico del Consejo Distrital de Archivos de Bogotá, D.C. sobre la verificación de la Tabla de Valoración Documental del Instituto Distrital de Recreación y Deporte. Referenciado: 1-2022-33367. 
Anexos: concepto técnico lista de verificación de la tabla de valoración.</t>
  </si>
  <si>
    <r>
      <rPr>
        <u/>
        <sz val="10"/>
        <rFont val="Arial"/>
        <family val="2"/>
      </rPr>
      <t xml:space="preserve">Soportes.
</t>
    </r>
    <r>
      <rPr>
        <sz val="10"/>
        <rFont val="Arial"/>
        <family val="2"/>
      </rPr>
      <t xml:space="preserve">1. Acta de Comité Institucional de Gestión y Desempeño del 09/11/2022.
2. Oficio de envio_ Rad 20222100251831.
3.ComunicacionAlcaldia Mayor- Concepto tecnico 20232100101952.
4. Anexo_Concepto Tecnico - 120232100101952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</si>
</sst>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7" x14ac:knownFonts="1">
    <font>
      <sz val="11"/>
      <color theme="1"/>
      <name val="Calibri"/>
      <family val="2"/>
      <scheme val="minor"/>
    </font>
    <font>
      <sz val="10"/>
      <name val="Arial"/>
      <family val="2"/>
    </font>
    <font>
      <b/>
      <sz val="10"/>
      <name val="Arial"/>
      <family val="2"/>
    </font>
    <font>
      <sz val="10"/>
      <color theme="1"/>
      <name val="Arial"/>
      <family val="2"/>
    </font>
    <font>
      <b/>
      <sz val="9"/>
      <color indexed="81"/>
      <name val="Tahoma"/>
      <family val="2"/>
    </font>
    <font>
      <b/>
      <sz val="10"/>
      <color indexed="81"/>
      <name val="Tahoma"/>
      <family val="2"/>
    </font>
    <font>
      <b/>
      <sz val="11"/>
      <color indexed="81"/>
      <name val="Tahoma"/>
      <family val="2"/>
    </font>
    <font>
      <sz val="9"/>
      <color indexed="81"/>
      <name val="Tahoma"/>
      <family val="2"/>
    </font>
    <font>
      <b/>
      <sz val="10"/>
      <color indexed="30"/>
      <name val="Arial"/>
      <family val="2"/>
    </font>
    <font>
      <b/>
      <sz val="10"/>
      <color theme="1"/>
      <name val="Arial"/>
      <family val="2"/>
    </font>
    <font>
      <b/>
      <sz val="10"/>
      <color indexed="8"/>
      <name val="Arial"/>
      <family val="2"/>
    </font>
    <font>
      <b/>
      <sz val="10"/>
      <color theme="1"/>
      <name val="Calibri"/>
      <family val="2"/>
      <scheme val="minor"/>
    </font>
    <font>
      <b/>
      <sz val="16"/>
      <color theme="1"/>
      <name val="Calibri"/>
      <family val="2"/>
      <scheme val="minor"/>
    </font>
    <font>
      <sz val="11"/>
      <name val="Arial"/>
      <family val="2"/>
    </font>
    <font>
      <b/>
      <sz val="11"/>
      <color indexed="30"/>
      <name val="Arial"/>
      <family val="2"/>
    </font>
    <font>
      <b/>
      <sz val="11"/>
      <name val="Arial"/>
      <family val="2"/>
    </font>
    <font>
      <u/>
      <sz val="1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rgb="FF92D050"/>
        <bgColor indexed="64"/>
      </patternFill>
    </fill>
    <fill>
      <patternFill patternType="solid">
        <fgColor rgb="FF49D8DF"/>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3">
    <xf numFmtId="0" fontId="0" fillId="0" borderId="0" xfId="0"/>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0" fontId="3" fillId="0" borderId="0" xfId="0" applyFont="1" applyAlignment="1">
      <alignment horizontal="right" vertical="center" wrapText="1"/>
    </xf>
    <xf numFmtId="0" fontId="2" fillId="0" borderId="0" xfId="0" applyFont="1" applyAlignment="1">
      <alignment horizontal="justify" vertical="center" wrapText="1"/>
    </xf>
    <xf numFmtId="9" fontId="2" fillId="0" borderId="0" xfId="0" applyNumberFormat="1" applyFont="1" applyAlignment="1">
      <alignment horizontal="justify" vertical="center" wrapText="1"/>
    </xf>
    <xf numFmtId="164" fontId="2" fillId="2" borderId="4" xfId="0" applyNumberFormat="1" applyFont="1" applyFill="1" applyBorder="1" applyAlignment="1">
      <alignment horizontal="center" vertical="center" wrapText="1"/>
    </xf>
    <xf numFmtId="0" fontId="1" fillId="0" borderId="4" xfId="0" applyFont="1" applyBorder="1" applyAlignment="1">
      <alignment horizontal="justify" vertical="center" wrapText="1"/>
    </xf>
    <xf numFmtId="0" fontId="2" fillId="0" borderId="0" xfId="0" applyFont="1" applyAlignment="1">
      <alignment horizontal="left" vertical="center"/>
    </xf>
    <xf numFmtId="0" fontId="2" fillId="5" borderId="4" xfId="0" applyFont="1" applyFill="1" applyBorder="1" applyAlignment="1" applyProtection="1">
      <alignment horizontal="center" vertical="center" wrapText="1"/>
      <protection locked="0"/>
    </xf>
    <xf numFmtId="0" fontId="8" fillId="0" borderId="5" xfId="0" applyFont="1" applyBorder="1" applyAlignment="1">
      <alignment horizontal="left" vertical="center"/>
    </xf>
    <xf numFmtId="0" fontId="8" fillId="0" borderId="6" xfId="0" applyFont="1" applyBorder="1" applyAlignment="1">
      <alignment horizontal="left" vertical="center"/>
    </xf>
    <xf numFmtId="9" fontId="15" fillId="0" borderId="0" xfId="0" applyNumberFormat="1" applyFont="1" applyAlignment="1">
      <alignment horizontal="center" vertical="center" wrapText="1"/>
    </xf>
    <xf numFmtId="0" fontId="0" fillId="0" borderId="0" xfId="0" applyAlignment="1">
      <alignment vertical="center"/>
    </xf>
    <xf numFmtId="0" fontId="1" fillId="0" borderId="4" xfId="0" applyFont="1" applyBorder="1" applyAlignment="1">
      <alignment horizontal="center" vertical="center" wrapText="1"/>
    </xf>
    <xf numFmtId="0" fontId="2" fillId="0" borderId="0" xfId="0" applyFont="1" applyAlignment="1">
      <alignment horizontal="right" vertical="center" wrapText="1"/>
    </xf>
    <xf numFmtId="0" fontId="1" fillId="0" borderId="2" xfId="0" applyFont="1" applyBorder="1" applyAlignment="1">
      <alignment horizontal="justify" vertical="center" wrapText="1"/>
    </xf>
    <xf numFmtId="0" fontId="2" fillId="6" borderId="4" xfId="0" applyFont="1" applyFill="1" applyBorder="1" applyAlignment="1" applyProtection="1">
      <alignment horizontal="center" vertical="center" wrapText="1"/>
      <protection locked="0"/>
    </xf>
    <xf numFmtId="0" fontId="2"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2" fillId="0" borderId="0" xfId="0" applyFont="1" applyAlignment="1">
      <alignment horizontal="right" vertical="center" wrapText="1"/>
    </xf>
    <xf numFmtId="0" fontId="2" fillId="2" borderId="8"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164" fontId="2" fillId="2" borderId="1" xfId="0" applyNumberFormat="1" applyFont="1" applyFill="1" applyBorder="1" applyAlignment="1" applyProtection="1">
      <alignment horizontal="center" vertical="center" wrapText="1"/>
      <protection locked="0"/>
    </xf>
    <xf numFmtId="164" fontId="2" fillId="2" borderId="2" xfId="0" applyNumberFormat="1"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8"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textRotation="90" wrapText="1"/>
      <protection locked="0"/>
    </xf>
    <xf numFmtId="0" fontId="2" fillId="2" borderId="10" xfId="0" applyFont="1" applyFill="1" applyBorder="1" applyAlignment="1" applyProtection="1">
      <alignment horizontal="center" vertical="center" textRotation="90" wrapText="1"/>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8" fillId="0" borderId="3" xfId="0" applyFont="1" applyBorder="1" applyAlignment="1">
      <alignment horizontal="left" vertical="center"/>
    </xf>
    <xf numFmtId="0" fontId="8" fillId="0" borderId="2" xfId="0" applyFont="1" applyBorder="1" applyAlignment="1">
      <alignment horizontal="left" vertical="center"/>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8" fillId="0" borderId="1"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14" fontId="14" fillId="0" borderId="3" xfId="0" applyNumberFormat="1" applyFont="1" applyBorder="1" applyAlignment="1">
      <alignment horizontal="left" vertical="center"/>
    </xf>
    <xf numFmtId="14" fontId="14" fillId="0" borderId="2" xfId="0" applyNumberFormat="1" applyFont="1" applyBorder="1" applyAlignment="1">
      <alignment horizontal="left" vertical="center"/>
    </xf>
    <xf numFmtId="14" fontId="14" fillId="3" borderId="3" xfId="0" applyNumberFormat="1" applyFont="1" applyFill="1" applyBorder="1" applyAlignment="1">
      <alignment horizontal="left" vertical="center"/>
    </xf>
    <xf numFmtId="14" fontId="14" fillId="3" borderId="2" xfId="0" applyNumberFormat="1" applyFont="1" applyFill="1" applyBorder="1" applyAlignment="1">
      <alignment horizontal="left" vertical="center"/>
    </xf>
    <xf numFmtId="0" fontId="12" fillId="0" borderId="4"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4" fontId="0" fillId="0" borderId="5" xfId="0" applyNumberFormat="1" applyBorder="1" applyAlignment="1">
      <alignment horizontal="center" vertical="center"/>
    </xf>
    <xf numFmtId="14" fontId="0" fillId="0" borderId="7" xfId="0" applyNumberFormat="1" applyBorder="1" applyAlignment="1">
      <alignment horizontal="center" vertical="center"/>
    </xf>
    <xf numFmtId="14" fontId="0" fillId="0" borderId="11" xfId="0" applyNumberFormat="1" applyBorder="1" applyAlignment="1">
      <alignment horizontal="center" vertical="center"/>
    </xf>
    <xf numFmtId="14" fontId="0" fillId="0" borderId="12" xfId="0" applyNumberFormat="1" applyBorder="1" applyAlignment="1">
      <alignment horizontal="center" vertical="center"/>
    </xf>
    <xf numFmtId="0" fontId="13" fillId="0" borderId="3" xfId="0" applyFont="1" applyBorder="1" applyAlignment="1">
      <alignment horizontal="left" vertical="center"/>
    </xf>
    <xf numFmtId="0" fontId="13" fillId="0" borderId="2" xfId="0" applyFont="1" applyBorder="1" applyAlignment="1">
      <alignment horizontal="left" vertical="center"/>
    </xf>
    <xf numFmtId="0" fontId="1" fillId="0" borderId="4" xfId="0" applyFont="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164" fontId="1" fillId="0" borderId="8"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3" borderId="8" xfId="0" applyNumberFormat="1" applyFont="1" applyFill="1" applyBorder="1" applyAlignment="1">
      <alignment horizontal="center" vertical="center" wrapText="1"/>
    </xf>
    <xf numFmtId="164" fontId="1" fillId="3" borderId="9" xfId="0" applyNumberFormat="1" applyFont="1" applyFill="1" applyBorder="1" applyAlignment="1">
      <alignment horizontal="center" vertical="center" wrapText="1"/>
    </xf>
    <xf numFmtId="164" fontId="1" fillId="3" borderId="10" xfId="0" applyNumberFormat="1" applyFont="1" applyFill="1" applyBorder="1" applyAlignment="1">
      <alignment horizontal="center" vertical="center" wrapText="1"/>
    </xf>
    <xf numFmtId="0" fontId="2" fillId="2" borderId="4" xfId="0" applyFont="1" applyFill="1" applyBorder="1" applyAlignment="1">
      <alignment horizontal="center" vertical="center" textRotation="90" wrapText="1"/>
    </xf>
    <xf numFmtId="0" fontId="3" fillId="2" borderId="4" xfId="0" applyFont="1" applyFill="1" applyBorder="1" applyAlignment="1">
      <alignment horizontal="center" vertical="center" wrapText="1"/>
    </xf>
    <xf numFmtId="1" fontId="1" fillId="3" borderId="4" xfId="0" applyNumberFormat="1" applyFont="1" applyFill="1" applyBorder="1" applyAlignment="1">
      <alignment horizontal="center" vertical="center" wrapText="1"/>
    </xf>
    <xf numFmtId="9" fontId="1" fillId="0" borderId="4" xfId="0" applyNumberFormat="1" applyFont="1" applyBorder="1" applyAlignment="1">
      <alignment horizontal="center" vertical="center" wrapText="1"/>
    </xf>
    <xf numFmtId="164" fontId="1" fillId="5" borderId="4" xfId="0" applyNumberFormat="1" applyFont="1" applyFill="1" applyBorder="1" applyAlignment="1">
      <alignment horizontal="center" vertical="center"/>
    </xf>
    <xf numFmtId="9" fontId="1" fillId="5" borderId="4"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9" fontId="1" fillId="2" borderId="8" xfId="0" applyNumberFormat="1" applyFont="1" applyFill="1" applyBorder="1" applyAlignment="1">
      <alignment horizontal="left" vertical="top" wrapText="1"/>
    </xf>
    <xf numFmtId="9" fontId="1" fillId="2" borderId="9" xfId="0" applyNumberFormat="1" applyFont="1" applyFill="1" applyBorder="1" applyAlignment="1">
      <alignment horizontal="left" vertical="top" wrapText="1"/>
    </xf>
    <xf numFmtId="9" fontId="1" fillId="2" borderId="10" xfId="0" applyNumberFormat="1" applyFont="1" applyFill="1" applyBorder="1" applyAlignment="1">
      <alignment horizontal="left" vertical="top"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9" fontId="1" fillId="3" borderId="4" xfId="0" applyNumberFormat="1" applyFont="1" applyFill="1" applyBorder="1" applyAlignment="1">
      <alignment horizontal="center" vertical="center" wrapText="1"/>
    </xf>
    <xf numFmtId="0" fontId="1" fillId="2" borderId="4" xfId="0" applyFont="1" applyFill="1" applyBorder="1" applyAlignment="1">
      <alignment horizontal="left" vertical="top" wrapText="1"/>
    </xf>
    <xf numFmtId="9" fontId="1" fillId="2" borderId="8" xfId="0" applyNumberFormat="1" applyFont="1" applyFill="1" applyBorder="1" applyAlignment="1">
      <alignment horizontal="center" vertical="center" wrapText="1"/>
    </xf>
    <xf numFmtId="9" fontId="1" fillId="2" borderId="9" xfId="0" applyNumberFormat="1" applyFont="1" applyFill="1" applyBorder="1" applyAlignment="1">
      <alignment horizontal="center" vertical="center" wrapText="1"/>
    </xf>
    <xf numFmtId="9" fontId="1" fillId="2" borderId="10"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9D8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7"/>
  <sheetViews>
    <sheetView workbookViewId="0">
      <selection activeCell="A4" sqref="A4"/>
    </sheetView>
  </sheetViews>
  <sheetFormatPr baseColWidth="10" defaultRowHeight="15" x14ac:dyDescent="0.25"/>
  <sheetData>
    <row r="2" spans="1:6" x14ac:dyDescent="0.25">
      <c r="A2">
        <v>100</v>
      </c>
      <c r="B2">
        <v>6</v>
      </c>
      <c r="D2">
        <v>10</v>
      </c>
      <c r="E2">
        <v>7</v>
      </c>
      <c r="F2">
        <v>5</v>
      </c>
    </row>
    <row r="4" spans="1:6" x14ac:dyDescent="0.25">
      <c r="A4">
        <f>A2/B2</f>
        <v>16.666666666666668</v>
      </c>
      <c r="D4">
        <f>D2/E2</f>
        <v>1.4285714285714286</v>
      </c>
      <c r="F4">
        <f>D4*3</f>
        <v>4.2857142857142856</v>
      </c>
    </row>
    <row r="5" spans="1:6" x14ac:dyDescent="0.25">
      <c r="A5">
        <f>A4*2</f>
        <v>33.333333333333336</v>
      </c>
      <c r="D5">
        <f>D4*F2</f>
        <v>7.1428571428571432</v>
      </c>
    </row>
    <row r="7" spans="1:6" x14ac:dyDescent="0.25">
      <c r="B7">
        <f>50+6+7.1+4.28</f>
        <v>67.38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4731A-A985-41CC-A104-CFE121846688}">
  <dimension ref="A1:Y19"/>
  <sheetViews>
    <sheetView tabSelected="1" topLeftCell="S7" zoomScale="96" zoomScaleNormal="96" workbookViewId="0">
      <selection activeCell="Z14" sqref="Z14"/>
    </sheetView>
  </sheetViews>
  <sheetFormatPr baseColWidth="10" defaultRowHeight="15" x14ac:dyDescent="0.25"/>
  <cols>
    <col min="1" max="1" width="8.140625" style="13" customWidth="1"/>
    <col min="2" max="2" width="20.85546875" style="13" customWidth="1"/>
    <col min="3" max="3" width="8.85546875" style="13" customWidth="1"/>
    <col min="4" max="4" width="18.85546875" style="13" customWidth="1"/>
    <col min="5" max="5" width="9.5703125" style="13" customWidth="1"/>
    <col min="6" max="7" width="23.7109375" style="13" customWidth="1"/>
    <col min="8" max="8" width="12" style="13" customWidth="1"/>
    <col min="9" max="9" width="12.28515625" style="13" customWidth="1"/>
    <col min="10" max="10" width="15.7109375" style="13" customWidth="1"/>
    <col min="11" max="11" width="20" style="13" customWidth="1"/>
    <col min="12" max="12" width="14.42578125" style="13" customWidth="1"/>
    <col min="13" max="13" width="14.5703125" style="13" customWidth="1"/>
    <col min="14" max="14" width="19.28515625" style="13" customWidth="1"/>
    <col min="15" max="15" width="18.28515625" style="13" customWidth="1"/>
    <col min="16" max="16" width="54.28515625" style="13" customWidth="1"/>
    <col min="17" max="17" width="20.42578125" style="13" bestFit="1" customWidth="1"/>
    <col min="18" max="18" width="105.28515625" style="13" customWidth="1"/>
    <col min="19" max="19" width="17.140625" style="13" customWidth="1"/>
    <col min="20" max="20" width="47.42578125" style="13" customWidth="1"/>
    <col min="21" max="21" width="157.28515625" style="13" customWidth="1"/>
    <col min="22" max="22" width="23.140625" style="13" customWidth="1"/>
    <col min="23" max="23" width="14.85546875" style="13" hidden="1" customWidth="1"/>
    <col min="24" max="24" width="13.85546875" style="13" hidden="1" customWidth="1"/>
    <col min="25" max="25" width="89.85546875" style="13" hidden="1" customWidth="1"/>
    <col min="26" max="16384" width="11.42578125" style="13"/>
  </cols>
  <sheetData>
    <row r="1" spans="1:25" ht="33.75" hidden="1" customHeight="1" x14ac:dyDescent="0.25">
      <c r="A1" s="53" t="s">
        <v>38</v>
      </c>
      <c r="B1" s="53"/>
      <c r="C1" s="53"/>
      <c r="D1" s="53"/>
      <c r="E1" s="53"/>
      <c r="F1" s="53"/>
      <c r="G1" s="53"/>
      <c r="H1" s="53"/>
      <c r="I1" s="53"/>
      <c r="J1" s="53"/>
      <c r="K1" s="53"/>
      <c r="L1" s="53"/>
      <c r="M1" s="53"/>
      <c r="N1" s="53"/>
      <c r="O1" s="53"/>
      <c r="P1" s="53"/>
      <c r="Q1" s="53"/>
      <c r="R1" s="53"/>
      <c r="S1" s="53"/>
      <c r="T1" s="53"/>
      <c r="U1" s="53"/>
      <c r="V1" s="53"/>
      <c r="W1" s="53"/>
      <c r="X1" s="54" t="s">
        <v>39</v>
      </c>
      <c r="Y1" s="55"/>
    </row>
    <row r="2" spans="1:25" ht="33.75" hidden="1" customHeight="1" x14ac:dyDescent="0.25">
      <c r="A2" s="53"/>
      <c r="B2" s="53"/>
      <c r="C2" s="53"/>
      <c r="D2" s="53"/>
      <c r="E2" s="53"/>
      <c r="F2" s="53"/>
      <c r="G2" s="53"/>
      <c r="H2" s="53"/>
      <c r="I2" s="53"/>
      <c r="J2" s="53"/>
      <c r="K2" s="53"/>
      <c r="L2" s="53"/>
      <c r="M2" s="53"/>
      <c r="N2" s="53"/>
      <c r="O2" s="53"/>
      <c r="P2" s="53"/>
      <c r="Q2" s="53"/>
      <c r="R2" s="53"/>
      <c r="S2" s="53"/>
      <c r="T2" s="53"/>
      <c r="U2" s="53"/>
      <c r="V2" s="53"/>
      <c r="W2" s="53"/>
      <c r="X2" s="56">
        <v>42564</v>
      </c>
      <c r="Y2" s="57"/>
    </row>
    <row r="3" spans="1:25" ht="33.75" hidden="1" customHeight="1" x14ac:dyDescent="0.25">
      <c r="A3" s="53"/>
      <c r="B3" s="53"/>
      <c r="C3" s="53"/>
      <c r="D3" s="53"/>
      <c r="E3" s="53"/>
      <c r="F3" s="53"/>
      <c r="G3" s="53"/>
      <c r="H3" s="53"/>
      <c r="I3" s="53"/>
      <c r="J3" s="53"/>
      <c r="K3" s="53"/>
      <c r="L3" s="53"/>
      <c r="M3" s="53"/>
      <c r="N3" s="53"/>
      <c r="O3" s="53"/>
      <c r="P3" s="53"/>
      <c r="Q3" s="53"/>
      <c r="R3" s="53"/>
      <c r="S3" s="53"/>
      <c r="T3" s="53"/>
      <c r="U3" s="53"/>
      <c r="V3" s="53"/>
      <c r="W3" s="53"/>
      <c r="X3" s="58"/>
      <c r="Y3" s="59"/>
    </row>
    <row r="4" spans="1:25" ht="71.25" hidden="1" customHeight="1" x14ac:dyDescent="0.25">
      <c r="A4" s="33" t="s">
        <v>0</v>
      </c>
      <c r="B4" s="34"/>
      <c r="C4" s="46" t="s">
        <v>35</v>
      </c>
      <c r="D4" s="35"/>
      <c r="E4" s="35"/>
      <c r="F4" s="35"/>
      <c r="G4" s="35"/>
      <c r="H4" s="35"/>
      <c r="I4" s="35"/>
      <c r="J4" s="36"/>
      <c r="K4" s="47" t="s">
        <v>1</v>
      </c>
      <c r="L4" s="48"/>
      <c r="M4" s="60" t="s">
        <v>37</v>
      </c>
      <c r="N4" s="60"/>
      <c r="O4" s="60"/>
      <c r="P4" s="60"/>
      <c r="Q4" s="60"/>
      <c r="R4" s="60"/>
      <c r="S4" s="60"/>
      <c r="T4" s="60"/>
      <c r="U4" s="60"/>
      <c r="V4" s="60"/>
      <c r="W4" s="60"/>
      <c r="X4" s="60"/>
      <c r="Y4" s="61"/>
    </row>
    <row r="5" spans="1:25" ht="71.25" hidden="1" customHeight="1" x14ac:dyDescent="0.25">
      <c r="A5" s="33" t="s">
        <v>2</v>
      </c>
      <c r="B5" s="34"/>
      <c r="C5" s="46" t="s">
        <v>48</v>
      </c>
      <c r="D5" s="35"/>
      <c r="E5" s="35"/>
      <c r="F5" s="35"/>
      <c r="G5" s="35"/>
      <c r="H5" s="35"/>
      <c r="I5" s="35"/>
      <c r="J5" s="36"/>
      <c r="K5" s="47" t="s">
        <v>3</v>
      </c>
      <c r="L5" s="48"/>
      <c r="M5" s="49">
        <v>43556</v>
      </c>
      <c r="N5" s="49"/>
      <c r="O5" s="49"/>
      <c r="P5" s="49"/>
      <c r="Q5" s="49"/>
      <c r="R5" s="49"/>
      <c r="S5" s="49"/>
      <c r="T5" s="49"/>
      <c r="U5" s="49"/>
      <c r="V5" s="49"/>
      <c r="W5" s="49"/>
      <c r="X5" s="49"/>
      <c r="Y5" s="50"/>
    </row>
    <row r="6" spans="1:25" ht="71.25" hidden="1" customHeight="1" x14ac:dyDescent="0.25">
      <c r="A6" s="33" t="s">
        <v>4</v>
      </c>
      <c r="B6" s="34"/>
      <c r="C6" s="46" t="s">
        <v>49</v>
      </c>
      <c r="D6" s="35"/>
      <c r="E6" s="35"/>
      <c r="F6" s="35"/>
      <c r="G6" s="35"/>
      <c r="H6" s="35"/>
      <c r="I6" s="35"/>
      <c r="J6" s="36"/>
      <c r="K6" s="47" t="s">
        <v>5</v>
      </c>
      <c r="L6" s="48"/>
      <c r="M6" s="51">
        <v>44316</v>
      </c>
      <c r="N6" s="51"/>
      <c r="O6" s="51"/>
      <c r="P6" s="51"/>
      <c r="Q6" s="51"/>
      <c r="R6" s="51"/>
      <c r="S6" s="51"/>
      <c r="T6" s="51"/>
      <c r="U6" s="51"/>
      <c r="V6" s="51"/>
      <c r="W6" s="51"/>
      <c r="X6" s="51"/>
      <c r="Y6" s="52"/>
    </row>
    <row r="7" spans="1:25" ht="29.25" customHeight="1" x14ac:dyDescent="0.25">
      <c r="A7" s="33" t="s">
        <v>6</v>
      </c>
      <c r="B7" s="34"/>
      <c r="C7" s="10" t="s">
        <v>36</v>
      </c>
      <c r="D7" s="11"/>
      <c r="E7" s="35"/>
      <c r="F7" s="35"/>
      <c r="G7" s="35"/>
      <c r="H7" s="35"/>
      <c r="I7" s="35"/>
      <c r="J7" s="35"/>
      <c r="K7" s="35"/>
      <c r="L7" s="35"/>
      <c r="M7" s="35"/>
      <c r="N7" s="35"/>
      <c r="O7" s="35"/>
      <c r="P7" s="35"/>
      <c r="Q7" s="35"/>
      <c r="R7" s="35"/>
      <c r="S7" s="35"/>
      <c r="T7" s="35"/>
      <c r="U7" s="35"/>
      <c r="V7" s="35"/>
      <c r="W7" s="35"/>
      <c r="X7" s="35"/>
      <c r="Y7" s="36"/>
    </row>
    <row r="8" spans="1:25" ht="27.75" customHeight="1" x14ac:dyDescent="0.25">
      <c r="A8" s="37" t="s">
        <v>31</v>
      </c>
      <c r="B8" s="38"/>
      <c r="C8" s="39" t="s">
        <v>45</v>
      </c>
      <c r="D8" s="40"/>
      <c r="E8" s="40"/>
      <c r="F8" s="40"/>
      <c r="G8" s="40"/>
      <c r="H8" s="40"/>
      <c r="I8" s="40"/>
      <c r="J8" s="40"/>
      <c r="K8" s="40"/>
      <c r="L8" s="40"/>
      <c r="M8" s="40"/>
      <c r="N8" s="40"/>
      <c r="O8" s="40"/>
      <c r="P8" s="40"/>
      <c r="Q8" s="40"/>
      <c r="R8" s="40"/>
      <c r="S8" s="40"/>
      <c r="T8" s="40"/>
      <c r="U8" s="40"/>
      <c r="V8" s="40"/>
      <c r="W8" s="40"/>
      <c r="X8" s="40"/>
      <c r="Y8" s="41"/>
    </row>
    <row r="9" spans="1:25" ht="71.25" customHeight="1" x14ac:dyDescent="0.25">
      <c r="A9" s="42" t="s">
        <v>29</v>
      </c>
      <c r="B9" s="42"/>
      <c r="C9" s="42"/>
      <c r="D9" s="42"/>
      <c r="E9" s="42"/>
      <c r="F9" s="42"/>
      <c r="G9" s="42"/>
      <c r="H9" s="42"/>
      <c r="I9" s="42"/>
      <c r="J9" s="42"/>
      <c r="K9" s="42"/>
      <c r="L9" s="42"/>
      <c r="M9" s="42"/>
      <c r="N9" s="42"/>
      <c r="O9" s="42"/>
      <c r="P9" s="42"/>
      <c r="Q9" s="42"/>
      <c r="R9" s="42"/>
      <c r="S9" s="42"/>
      <c r="T9" s="43"/>
      <c r="U9" s="44" t="s">
        <v>28</v>
      </c>
      <c r="V9" s="44"/>
      <c r="W9" s="45" t="s">
        <v>27</v>
      </c>
      <c r="X9" s="45"/>
      <c r="Y9" s="45"/>
    </row>
    <row r="10" spans="1:25" ht="71.25" customHeight="1" x14ac:dyDescent="0.25">
      <c r="A10" s="21" t="s">
        <v>7</v>
      </c>
      <c r="B10" s="21" t="s">
        <v>8</v>
      </c>
      <c r="C10" s="31" t="s">
        <v>9</v>
      </c>
      <c r="D10" s="21" t="s">
        <v>10</v>
      </c>
      <c r="E10" s="21" t="s">
        <v>11</v>
      </c>
      <c r="F10" s="63" t="s">
        <v>12</v>
      </c>
      <c r="G10" s="64"/>
      <c r="H10" s="25" t="s">
        <v>13</v>
      </c>
      <c r="I10" s="26"/>
      <c r="J10" s="21" t="s">
        <v>14</v>
      </c>
      <c r="K10" s="21" t="s">
        <v>15</v>
      </c>
      <c r="L10" s="27" t="s">
        <v>46</v>
      </c>
      <c r="M10" s="28"/>
      <c r="N10" s="29" t="s">
        <v>41</v>
      </c>
      <c r="O10" s="29" t="s">
        <v>42</v>
      </c>
      <c r="P10" s="21" t="s">
        <v>16</v>
      </c>
      <c r="Q10" s="21" t="s">
        <v>17</v>
      </c>
      <c r="R10" s="21" t="s">
        <v>18</v>
      </c>
      <c r="S10" s="21" t="s">
        <v>19</v>
      </c>
      <c r="T10" s="23" t="s">
        <v>22</v>
      </c>
      <c r="U10" s="17" t="s">
        <v>26</v>
      </c>
      <c r="V10" s="17" t="s">
        <v>47</v>
      </c>
      <c r="W10" s="18" t="s">
        <v>20</v>
      </c>
      <c r="X10" s="18" t="s">
        <v>21</v>
      </c>
      <c r="Y10" s="19" t="s">
        <v>30</v>
      </c>
    </row>
    <row r="11" spans="1:25" ht="71.25" customHeight="1" x14ac:dyDescent="0.25">
      <c r="A11" s="22"/>
      <c r="B11" s="22"/>
      <c r="C11" s="32"/>
      <c r="D11" s="22"/>
      <c r="E11" s="22"/>
      <c r="F11" s="65"/>
      <c r="G11" s="66"/>
      <c r="H11" s="6" t="s">
        <v>23</v>
      </c>
      <c r="I11" s="6" t="s">
        <v>24</v>
      </c>
      <c r="J11" s="22"/>
      <c r="K11" s="22"/>
      <c r="L11" s="9" t="s">
        <v>43</v>
      </c>
      <c r="M11" s="9" t="s">
        <v>44</v>
      </c>
      <c r="N11" s="30"/>
      <c r="O11" s="30"/>
      <c r="P11" s="22"/>
      <c r="Q11" s="22"/>
      <c r="R11" s="22"/>
      <c r="S11" s="22"/>
      <c r="T11" s="24"/>
      <c r="U11" s="17"/>
      <c r="V11" s="17"/>
      <c r="W11" s="18"/>
      <c r="X11" s="18"/>
      <c r="Y11" s="19"/>
    </row>
    <row r="12" spans="1:25" ht="81" customHeight="1" x14ac:dyDescent="0.25">
      <c r="A12" s="62">
        <v>2</v>
      </c>
      <c r="B12" s="62" t="s">
        <v>33</v>
      </c>
      <c r="C12" s="73" t="s">
        <v>25</v>
      </c>
      <c r="D12" s="62" t="s">
        <v>32</v>
      </c>
      <c r="E12" s="74">
        <v>3</v>
      </c>
      <c r="F12" s="62" t="s">
        <v>34</v>
      </c>
      <c r="G12" s="14" t="s">
        <v>51</v>
      </c>
      <c r="H12" s="67">
        <v>43556</v>
      </c>
      <c r="I12" s="70">
        <v>44316</v>
      </c>
      <c r="J12" s="75">
        <v>104</v>
      </c>
      <c r="K12" s="76">
        <v>0.6</v>
      </c>
      <c r="L12" s="77">
        <v>44834</v>
      </c>
      <c r="M12" s="77">
        <v>45016</v>
      </c>
      <c r="N12" s="78">
        <v>0.3</v>
      </c>
      <c r="O12" s="78">
        <f>K12+N12</f>
        <v>0.89999999999999991</v>
      </c>
      <c r="P12" s="88" t="s">
        <v>55</v>
      </c>
      <c r="Q12" s="90">
        <v>0.9</v>
      </c>
      <c r="R12" s="89" t="s">
        <v>56</v>
      </c>
      <c r="S12" s="79" t="s">
        <v>40</v>
      </c>
      <c r="T12" s="82" t="s">
        <v>57</v>
      </c>
      <c r="U12" s="85" t="s">
        <v>54</v>
      </c>
      <c r="V12" s="85" t="s">
        <v>50</v>
      </c>
      <c r="W12" s="16"/>
      <c r="X12" s="7"/>
      <c r="Y12" s="7"/>
    </row>
    <row r="13" spans="1:25" ht="71.25" customHeight="1" x14ac:dyDescent="0.25">
      <c r="A13" s="62"/>
      <c r="B13" s="62"/>
      <c r="C13" s="73"/>
      <c r="D13" s="62"/>
      <c r="E13" s="74"/>
      <c r="F13" s="62"/>
      <c r="G13" s="14" t="s">
        <v>52</v>
      </c>
      <c r="H13" s="68"/>
      <c r="I13" s="71"/>
      <c r="J13" s="75"/>
      <c r="K13" s="76"/>
      <c r="L13" s="77"/>
      <c r="M13" s="77"/>
      <c r="N13" s="78"/>
      <c r="O13" s="78"/>
      <c r="P13" s="88"/>
      <c r="Q13" s="91"/>
      <c r="R13" s="89"/>
      <c r="S13" s="80"/>
      <c r="T13" s="83"/>
      <c r="U13" s="86"/>
      <c r="V13" s="86"/>
    </row>
    <row r="14" spans="1:25" ht="114" customHeight="1" x14ac:dyDescent="0.25">
      <c r="A14" s="62"/>
      <c r="B14" s="62"/>
      <c r="C14" s="73"/>
      <c r="D14" s="62"/>
      <c r="E14" s="74"/>
      <c r="F14" s="62"/>
      <c r="G14" s="14" t="s">
        <v>53</v>
      </c>
      <c r="H14" s="69"/>
      <c r="I14" s="72"/>
      <c r="J14" s="75"/>
      <c r="K14" s="76"/>
      <c r="L14" s="77"/>
      <c r="M14" s="77"/>
      <c r="N14" s="78"/>
      <c r="O14" s="78"/>
      <c r="P14" s="88"/>
      <c r="Q14" s="92"/>
      <c r="R14" s="89"/>
      <c r="S14" s="81"/>
      <c r="T14" s="84"/>
      <c r="U14" s="87"/>
      <c r="V14" s="87"/>
    </row>
    <row r="15" spans="1:25" ht="71.25" customHeight="1" x14ac:dyDescent="0.25">
      <c r="D15" s="15"/>
      <c r="E15" s="15"/>
      <c r="F15" s="3"/>
      <c r="G15" s="3"/>
      <c r="H15" s="3"/>
      <c r="I15" s="1"/>
      <c r="J15" s="2"/>
    </row>
    <row r="16" spans="1:25" ht="71.25" customHeight="1" x14ac:dyDescent="0.25">
      <c r="D16" s="15"/>
      <c r="E16" s="15"/>
      <c r="F16" s="3"/>
      <c r="G16" s="3"/>
      <c r="H16" s="3"/>
      <c r="I16" s="1"/>
      <c r="J16" s="2"/>
    </row>
    <row r="17" spans="4:10" ht="71.25" customHeight="1" x14ac:dyDescent="0.25">
      <c r="D17" s="15"/>
      <c r="E17" s="15"/>
      <c r="F17" s="3"/>
      <c r="G17" s="3"/>
      <c r="H17" s="3"/>
      <c r="I17" s="1"/>
      <c r="J17" s="2"/>
    </row>
    <row r="18" spans="4:10" ht="71.25" customHeight="1" x14ac:dyDescent="0.25">
      <c r="D18" s="15"/>
      <c r="E18" s="15"/>
      <c r="F18" s="3"/>
      <c r="G18" s="3"/>
      <c r="H18" s="3"/>
      <c r="I18" s="4"/>
      <c r="J18" s="5"/>
    </row>
    <row r="19" spans="4:10" ht="71.25" customHeight="1" x14ac:dyDescent="0.25">
      <c r="D19" s="20"/>
      <c r="E19" s="20"/>
      <c r="F19" s="20"/>
      <c r="G19" s="20"/>
      <c r="H19" s="20"/>
      <c r="I19" s="12"/>
      <c r="J19" s="8"/>
    </row>
  </sheetData>
  <mergeCells count="66">
    <mergeCell ref="S12:S14"/>
    <mergeCell ref="T12:T14"/>
    <mergeCell ref="U12:U14"/>
    <mergeCell ref="V12:V14"/>
    <mergeCell ref="O12:O14"/>
    <mergeCell ref="P12:P14"/>
    <mergeCell ref="R12:R14"/>
    <mergeCell ref="Q12:Q14"/>
    <mergeCell ref="J12:J14"/>
    <mergeCell ref="K12:K14"/>
    <mergeCell ref="L12:L14"/>
    <mergeCell ref="M12:M14"/>
    <mergeCell ref="N12:N14"/>
    <mergeCell ref="F12:F14"/>
    <mergeCell ref="F10:G11"/>
    <mergeCell ref="H12:H14"/>
    <mergeCell ref="I12:I14"/>
    <mergeCell ref="A12:A14"/>
    <mergeCell ref="B12:B14"/>
    <mergeCell ref="C12:C14"/>
    <mergeCell ref="D12:D14"/>
    <mergeCell ref="E12:E14"/>
    <mergeCell ref="A1:W3"/>
    <mergeCell ref="X1:Y1"/>
    <mergeCell ref="X2:Y3"/>
    <mergeCell ref="A4:B4"/>
    <mergeCell ref="C4:J4"/>
    <mergeCell ref="K4:L4"/>
    <mergeCell ref="M4:Y4"/>
    <mergeCell ref="A5:B5"/>
    <mergeCell ref="C5:J5"/>
    <mergeCell ref="K5:L5"/>
    <mergeCell ref="M5:Y5"/>
    <mergeCell ref="A6:B6"/>
    <mergeCell ref="C6:J6"/>
    <mergeCell ref="K6:L6"/>
    <mergeCell ref="M6:Y6"/>
    <mergeCell ref="A7:B7"/>
    <mergeCell ref="E7:Y7"/>
    <mergeCell ref="A8:B8"/>
    <mergeCell ref="C8:Y8"/>
    <mergeCell ref="A9:T9"/>
    <mergeCell ref="U9:V9"/>
    <mergeCell ref="W9:Y9"/>
    <mergeCell ref="O10:O11"/>
    <mergeCell ref="A10:A11"/>
    <mergeCell ref="B10:B11"/>
    <mergeCell ref="C10:C11"/>
    <mergeCell ref="D10:D11"/>
    <mergeCell ref="E10:E11"/>
    <mergeCell ref="V10:V11"/>
    <mergeCell ref="W10:W11"/>
    <mergeCell ref="X10:X11"/>
    <mergeCell ref="Y10:Y11"/>
    <mergeCell ref="D19:H19"/>
    <mergeCell ref="P10:P11"/>
    <mergeCell ref="Q10:Q11"/>
    <mergeCell ref="R10:R11"/>
    <mergeCell ref="S10:S11"/>
    <mergeCell ref="T10:T11"/>
    <mergeCell ref="U10:U11"/>
    <mergeCell ref="H10:I10"/>
    <mergeCell ref="J10:J11"/>
    <mergeCell ref="K10:K11"/>
    <mergeCell ref="L10:M10"/>
    <mergeCell ref="N10:N11"/>
  </mergeCells>
  <dataValidations count="1">
    <dataValidation type="date" operator="greaterThanOrEqual" allowBlank="1" showInputMessage="1" showErrorMessage="1" sqref="E12 I15:I17" xr:uid="{2D9A2F12-E163-42B3-AF87-A5F8ED7178DC}">
      <formula1>41426</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111</vt:lpstr>
      <vt:lpstr>8°Informe PMA V.2 (31-03-2023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Ruby Stella Moreno Agaton</cp:lastModifiedBy>
  <cp:lastPrinted>2019-09-26T16:54:19Z</cp:lastPrinted>
  <dcterms:created xsi:type="dcterms:W3CDTF">2016-07-06T19:37:36Z</dcterms:created>
  <dcterms:modified xsi:type="dcterms:W3CDTF">2023-04-13T19:58:17Z</dcterms:modified>
</cp:coreProperties>
</file>