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PUBLICACION RIESGOS EN TRAMITES\"/>
    </mc:Choice>
  </mc:AlternateContent>
  <xr:revisionPtr revIDLastSave="0" documentId="8_{6426C40D-4212-4048-9ABC-FE59846FB572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arámetros" sheetId="4" state="hidden" r:id="rId1"/>
    <sheet name="Criterios impacto" sheetId="3" state="hidden" r:id="rId2"/>
    <sheet name="POSIBLES RIESGOS DE CORRUPCION 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_Obj1" localSheetId="1">OFFSET(#REF!,0,0,COUNTA(#REF!)-1,1)</definedName>
    <definedName name="A_Obj1" localSheetId="0">OFFSET(#REF!,0,0,COUNTA(#REF!)-1,1)</definedName>
    <definedName name="A_Obj1">OFFSET(#REF!,0,0,COUNTA(#REF!)-1,1)</definedName>
    <definedName name="A_Obj2" localSheetId="0">OFFSET(#REF!,0,0,COUNTA(#REF!)-1,1)</definedName>
    <definedName name="A_Obj2">OFFSET(#REF!,0,0,COUNTA(#REF!)-1,1)</definedName>
    <definedName name="A_Obj3" localSheetId="0">OFFSET(#REF!,0,0,COUNTA(#REF!)-1,1)</definedName>
    <definedName name="A_Obj3">OFFSET(#REF!,0,0,COUNTA(#REF!)-1,1)</definedName>
    <definedName name="A_Obj4" localSheetId="0">OFFSET(#REF!,0,0,COUNTA(#REF!)-1,1)</definedName>
    <definedName name="A_Obj4">OFFSET(#REF!,0,0,COUNTA(#REF!)-1,1)</definedName>
    <definedName name="Acc_1" localSheetId="0">#REF!</definedName>
    <definedName name="Acc_1">#REF!</definedName>
    <definedName name="Acc_2" localSheetId="0">#REF!</definedName>
    <definedName name="Acc_2">#REF!</definedName>
    <definedName name="Acc_3" localSheetId="0">#REF!</definedName>
    <definedName name="Acc_3">#REF!</definedName>
    <definedName name="Acc_4" localSheetId="0">#REF!</definedName>
    <definedName name="Acc_4">#REF!</definedName>
    <definedName name="Acc_5" localSheetId="0">#REF!</definedName>
    <definedName name="Acc_5">#REF!</definedName>
    <definedName name="Acc_6" localSheetId="0">#REF!</definedName>
    <definedName name="Acc_6">#REF!</definedName>
    <definedName name="Acc_7" localSheetId="0">#REF!</definedName>
    <definedName name="Acc_7">#REF!</definedName>
    <definedName name="Acc_8" localSheetId="0">#REF!</definedName>
    <definedName name="Acc_8">#REF!</definedName>
    <definedName name="Acc_9" localSheetId="0">#REF!</definedName>
    <definedName name="Acc_9">#REF!</definedName>
    <definedName name="AMAZONASL" localSheetId="0">#REF!</definedName>
    <definedName name="AMAZONASL">#REF!</definedName>
    <definedName name="ANTIOQUIA" localSheetId="0">#REF!</definedName>
    <definedName name="ANTIOQUIA">#REF!</definedName>
    <definedName name="ANTIOQUIAL" localSheetId="0">#REF!</definedName>
    <definedName name="ANTIOQUIAL">#REF!</definedName>
    <definedName name="ARAUCA" localSheetId="0">#REF!</definedName>
    <definedName name="ARAUCA">#REF!</definedName>
    <definedName name="ARAUCAL" localSheetId="0">#REF!</definedName>
    <definedName name="ARAUCAL">#REF!</definedName>
    <definedName name="ATLANTICO" localSheetId="0">#REF!</definedName>
    <definedName name="ATLANTICO">#REF!</definedName>
    <definedName name="ATLANTICOL" localSheetId="0">#REF!</definedName>
    <definedName name="ATLANTICOL">#REF!</definedName>
    <definedName name="BOLIVAR" localSheetId="0">#REF!</definedName>
    <definedName name="BOLIVAR">#REF!</definedName>
    <definedName name="BOLIVARL" localSheetId="0">#REF!</definedName>
    <definedName name="BOLIVARL">#REF!</definedName>
    <definedName name="BOYACA" localSheetId="0">#REF!</definedName>
    <definedName name="BOYACA">#REF!</definedName>
    <definedName name="BOYACAL" localSheetId="0">#REF!</definedName>
    <definedName name="BOYACAL">#REF!</definedName>
    <definedName name="CALDAS" localSheetId="0">#REF!</definedName>
    <definedName name="CALDAS">#REF!</definedName>
    <definedName name="CALDASL" localSheetId="0">#REF!</definedName>
    <definedName name="CALDASL">#REF!</definedName>
    <definedName name="CAQUETA" localSheetId="0">#REF!</definedName>
    <definedName name="CAQUETA">#REF!</definedName>
    <definedName name="CAQUETAL" localSheetId="0">#REF!</definedName>
    <definedName name="CAQUETAL">#REF!</definedName>
    <definedName name="CASANARE" localSheetId="0">#REF!</definedName>
    <definedName name="CASANARE">#REF!</definedName>
    <definedName name="CASANAREL" localSheetId="0">#REF!</definedName>
    <definedName name="CASANAREL">#REF!</definedName>
    <definedName name="CAUCA" localSheetId="0">#REF!</definedName>
    <definedName name="CAUCA">#REF!</definedName>
    <definedName name="CAUCAL" localSheetId="0">#REF!</definedName>
    <definedName name="CAUCAL">#REF!</definedName>
    <definedName name="CENTRO" localSheetId="0">#REF!</definedName>
    <definedName name="CENTRO">#REF!</definedName>
    <definedName name="CENTROS_REGIONALES" localSheetId="0">#REF!</definedName>
    <definedName name="CENTROS_REGIONALES">#REF!</definedName>
    <definedName name="CENTROS2" localSheetId="0">#REF!</definedName>
    <definedName name="CENTROS2">#REF!</definedName>
    <definedName name="CESAR" localSheetId="0">#REF!</definedName>
    <definedName name="CESAR">#REF!</definedName>
    <definedName name="CESARL" localSheetId="0">#REF!</definedName>
    <definedName name="CESARL">#REF!</definedName>
    <definedName name="CHOCO" localSheetId="0">#REF!</definedName>
    <definedName name="CHOCO">#REF!</definedName>
    <definedName name="CHOCOL" localSheetId="0">#REF!</definedName>
    <definedName name="CHOCOL">#REF!</definedName>
    <definedName name="CORDOBA" localSheetId="0">#REF!</definedName>
    <definedName name="CORDOBA">#REF!</definedName>
    <definedName name="CORDOBAL" localSheetId="0">#REF!</definedName>
    <definedName name="CORDOBAL">#REF!</definedName>
    <definedName name="CUNDINAMARCA" localSheetId="0">#REF!</definedName>
    <definedName name="CUNDINAMARCA">#REF!</definedName>
    <definedName name="CUNDINAMARCAL" localSheetId="0">#REF!</definedName>
    <definedName name="CUNDINAMARCAL">#REF!</definedName>
    <definedName name="Departamentos" localSheetId="0">#REF!</definedName>
    <definedName name="Departamentos">#REF!</definedName>
    <definedName name="DIRECCIONL" localSheetId="0">#REF!</definedName>
    <definedName name="DIRECCIONL">#REF!</definedName>
    <definedName name="DISTRITOL" localSheetId="0">#REF!</definedName>
    <definedName name="DISTRITOL">#REF!</definedName>
    <definedName name="Fuentes" localSheetId="0">#REF!</definedName>
    <definedName name="Fuentes">#REF!</definedName>
    <definedName name="GUAINIAL" localSheetId="0">#REF!</definedName>
    <definedName name="GUAINIAL">#REF!</definedName>
    <definedName name="GUAJIRAL" localSheetId="0">#REF!</definedName>
    <definedName name="GUAJIRAL">#REF!</definedName>
    <definedName name="GUAVIAREL" localSheetId="0">#REF!</definedName>
    <definedName name="GUAVIAREL">#REF!</definedName>
    <definedName name="HUILAL" localSheetId="0">#REF!</definedName>
    <definedName name="HUILAL">#REF!</definedName>
    <definedName name="Indicadores" localSheetId="0">#REF!</definedName>
    <definedName name="Indicadores">#REF!</definedName>
    <definedName name="jom" localSheetId="0">OFFSET(#REF!,0,0,COUNTA(#REF!)-1,1)</definedName>
    <definedName name="jom">OFFSET(#REF!,0,0,COUNTA(#REF!)-1,1)</definedName>
    <definedName name="LISTA_CENTROS_REGIONALES" localSheetId="0">#REF!</definedName>
    <definedName name="LISTA_CENTROS_REGIONALES">#REF!</definedName>
    <definedName name="LISTA_REGIONALES" localSheetId="0">#REF!</definedName>
    <definedName name="LISTA_REGIONALES">#REF!</definedName>
    <definedName name="LISTADESPLEGAR_CENTRO" localSheetId="0">#REF!</definedName>
    <definedName name="LISTADESPLEGAR_CENTRO">#REF!</definedName>
    <definedName name="MAGDALENAL" localSheetId="0">#REF!</definedName>
    <definedName name="MAGDALENAL">#REF!</definedName>
    <definedName name="METAL" localSheetId="0">#REF!</definedName>
    <definedName name="METAL">#REF!</definedName>
    <definedName name="NARIÑOL" localSheetId="0">#REF!</definedName>
    <definedName name="NARIÑOL">#REF!</definedName>
    <definedName name="NORTEL" localSheetId="0">#REF!</definedName>
    <definedName name="NORTEL">#REF!</definedName>
    <definedName name="Objetivos" localSheetId="0">OFFSET(#REF!,0,0,COUNTA(#REF!)-1,1)</definedName>
    <definedName name="Objetivos">OFFSET(#REF!,0,0,COUNTA(#REF!)-1,1)</definedName>
    <definedName name="PUTUMAYOL" localSheetId="0">#REF!</definedName>
    <definedName name="PUTUMAYOL">#REF!</definedName>
    <definedName name="QUINDIOL" localSheetId="0">#REF!</definedName>
    <definedName name="QUINDIOL">#REF!</definedName>
    <definedName name="REGIONAL" localSheetId="0">#REF!</definedName>
    <definedName name="REGIONAL">#REF!</definedName>
    <definedName name="REGIONALES" localSheetId="0">#REF!</definedName>
    <definedName name="REGIONALES">#REF!</definedName>
    <definedName name="RISARALDAL" localSheetId="0">#REF!</definedName>
    <definedName name="RISARALDAL">#REF!</definedName>
    <definedName name="SANANDRESL" localSheetId="0">#REF!</definedName>
    <definedName name="SANANDRESL">#REF!</definedName>
    <definedName name="SANTANDERL" localSheetId="0">#REF!</definedName>
    <definedName name="SANTANDERL">#REF!</definedName>
    <definedName name="sebas" localSheetId="0">#REF!</definedName>
    <definedName name="sebas">#REF!</definedName>
    <definedName name="SN">[1]Maestros!$B$1:$B$2</definedName>
    <definedName name="SUCREL" localSheetId="1">#REF!</definedName>
    <definedName name="SUCREL" localSheetId="0">#REF!</definedName>
    <definedName name="SUCREL">#REF!</definedName>
    <definedName name="TOLIMAL" localSheetId="1">#REF!</definedName>
    <definedName name="TOLIMAL" localSheetId="0">#REF!</definedName>
    <definedName name="TOLIMAL">#REF!</definedName>
    <definedName name="VALLE" localSheetId="1">#REF!</definedName>
    <definedName name="VALLE" localSheetId="0">#REF!</definedName>
    <definedName name="VALLE">#REF!</definedName>
    <definedName name="VALLEL" localSheetId="0">#REF!</definedName>
    <definedName name="VALLEL">#REF!</definedName>
    <definedName name="VAUPESL" localSheetId="0">#REF!</definedName>
    <definedName name="VAUPESL">#REF!</definedName>
    <definedName name="VICHADAL" localSheetId="0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0" i="2" l="1"/>
  <c r="AM8" i="2"/>
  <c r="AA10" i="2"/>
  <c r="AA9" i="2"/>
  <c r="AA8" i="2"/>
  <c r="AA7" i="2"/>
  <c r="AD5" i="2" l="1"/>
  <c r="AA5" i="2"/>
  <c r="AM13" i="2"/>
  <c r="AD13" i="2"/>
  <c r="AA13" i="2"/>
  <c r="AM12" i="2"/>
  <c r="AD12" i="2"/>
  <c r="AA12" i="2"/>
  <c r="AM11" i="2" l="1"/>
  <c r="J11" i="2"/>
  <c r="AM9" i="2" l="1"/>
  <c r="J9" i="2"/>
  <c r="AM7" i="2"/>
  <c r="J7" i="2"/>
  <c r="AM5" i="2" l="1"/>
  <c r="J5" i="2"/>
  <c r="G67" i="4" l="1"/>
  <c r="F67" i="4"/>
</calcChain>
</file>

<file path=xl/sharedStrings.xml><?xml version="1.0" encoding="utf-8"?>
<sst xmlns="http://schemas.openxmlformats.org/spreadsheetml/2006/main" count="490" uniqueCount="297">
  <si>
    <t xml:space="preserve">PROCESO </t>
  </si>
  <si>
    <t>DEBIDO A 
(Causa(s))</t>
  </si>
  <si>
    <t>PUEDE SUCEDER QUE
(Riesgo)</t>
  </si>
  <si>
    <t xml:space="preserve">QUE PODRÍA OCASIONAR (Consecuencia(s))
</t>
  </si>
  <si>
    <t>PROBABILIDAD
5:  Casi seguro
4: Probable
3: Posible 
2: Improbable 
1: Raro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</si>
  <si>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</si>
  <si>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</si>
  <si>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</si>
  <si>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</si>
  <si>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</si>
  <si>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</si>
  <si>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</si>
  <si>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</si>
  <si>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</si>
  <si>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</si>
  <si>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</si>
  <si>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</si>
  <si>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</si>
  <si>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</si>
  <si>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</si>
  <si>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</si>
  <si>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</si>
  <si>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</si>
  <si>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</si>
  <si>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</si>
  <si>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</si>
  <si>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</si>
  <si>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</si>
  <si>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</si>
  <si>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</si>
  <si>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</si>
  <si>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</si>
  <si>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</si>
  <si>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</si>
  <si>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</si>
  <si>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</si>
  <si>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</si>
  <si>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</si>
  <si>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</si>
  <si>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Posible (3)</t>
  </si>
  <si>
    <t>Fuerte</t>
  </si>
  <si>
    <t>Detectivo</t>
  </si>
  <si>
    <t>No Disminuye</t>
  </si>
  <si>
    <t>Mayor (4)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</si>
  <si>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</si>
  <si>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</si>
  <si>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</si>
  <si>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Reducir</t>
  </si>
  <si>
    <t xml:space="preserve">Poner en conocimiento de las autoridades correspondientes (internas y/o externas) con el fin de iniciar las acciones a que haya lugar. </t>
  </si>
  <si>
    <t xml:space="preserve">No disminuye </t>
  </si>
  <si>
    <t xml:space="preserve">Recurso humano: Funcionarios y personal contratista de la Subdirección Tecnica de Parques contratada por el proyecto de inversión 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</si>
  <si>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</si>
  <si>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</si>
  <si>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</si>
  <si>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</si>
  <si>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</si>
  <si>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</si>
  <si>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</si>
  <si>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</si>
  <si>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</si>
  <si>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</si>
  <si>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</si>
  <si>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</si>
  <si>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</si>
  <si>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</si>
  <si>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</si>
  <si>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</si>
  <si>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</si>
  <si>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</si>
  <si>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</si>
  <si>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</si>
  <si>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</si>
  <si>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</si>
  <si>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</si>
  <si>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</si>
  <si>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</si>
  <si>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</si>
  <si>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</si>
  <si>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</si>
  <si>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</si>
  <si>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</si>
  <si>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</si>
  <si>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</si>
  <si>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</si>
  <si>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</si>
  <si>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</si>
  <si>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</si>
  <si>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</si>
  <si>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</si>
  <si>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</si>
  <si>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</si>
  <si>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</si>
  <si>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</si>
  <si>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</si>
  <si>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</si>
  <si>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</si>
  <si>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</si>
  <si>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</si>
  <si>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</si>
  <si>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</si>
  <si>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</si>
  <si>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Improbable (2)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</si>
  <si>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</si>
  <si>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</si>
  <si>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</si>
  <si>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</si>
  <si>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</si>
  <si>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</si>
  <si>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</si>
  <si>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</si>
  <si>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</si>
  <si>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</si>
  <si>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</si>
  <si>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</si>
  <si>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</si>
  <si>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</si>
  <si>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</si>
  <si>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</si>
  <si>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</si>
  <si>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</si>
  <si>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</si>
  <si>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</si>
  <si>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</si>
  <si>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</si>
  <si>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</si>
  <si>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</si>
  <si>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</si>
  <si>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</si>
  <si>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</si>
  <si>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</si>
  <si>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</si>
  <si>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</si>
  <si>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</si>
  <si>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</si>
  <si>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</si>
  <si>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</si>
  <si>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</si>
  <si>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</si>
  <si>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</si>
  <si>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</si>
  <si>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</si>
  <si>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</si>
  <si>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</si>
  <si>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</si>
  <si>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</si>
  <si>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</si>
  <si>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</si>
  <si>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</si>
  <si>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</si>
  <si>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</si>
  <si>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</si>
  <si>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</si>
  <si>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</si>
  <si>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</si>
  <si>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</si>
  <si>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</si>
  <si>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</si>
  <si>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</si>
  <si>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</si>
  <si>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</si>
  <si>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</si>
  <si>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</si>
  <si>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</si>
  <si>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</si>
  <si>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</si>
  <si>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</si>
  <si>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</si>
  <si>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</si>
  <si>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</si>
  <si>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</si>
  <si>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</si>
  <si>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</si>
  <si>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</si>
  <si>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</si>
  <si>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</si>
  <si>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</si>
  <si>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</si>
  <si>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</si>
  <si>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</si>
  <si>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</si>
  <si>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</si>
  <si>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</si>
  <si>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</si>
  <si>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</si>
  <si>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</si>
  <si>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</si>
  <si>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</si>
  <si>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</si>
  <si>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</si>
  <si>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</si>
  <si>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</si>
  <si>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</si>
  <si>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</si>
  <si>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</si>
  <si>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</si>
  <si>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</si>
  <si>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</si>
  <si>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</si>
  <si>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</si>
  <si>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</si>
  <si>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A partir de las visitas en campo en la que se haya detectado la materialización del riesgo, informar al jefe de área responsable para tomar las acciones a que haya lugar </t>
  </si>
  <si>
    <t>CONTROLES AYUDAN A DISMINUIR IMPACTO
Tratándose de riesgos de corrupción
únicamente hay disminución de probabilidad. Es decir, para el impacto
no opera el desplazamiento.</t>
  </si>
  <si>
    <t>IMPACTO
5: Catastrófico
4: Mayor
3: Moderado</t>
  </si>
  <si>
    <t>Informe de visitas realizadas.</t>
  </si>
  <si>
    <t xml:space="preserve"> Permiso de uso y/o aprovechamiento económico de parques o escenarios.</t>
  </si>
  <si>
    <t xml:space="preserve">NOMBRE DEL TRAMITE </t>
  </si>
  <si>
    <t xml:space="preserve">Tarjeta de recreación y espectáculos públicos para adultos mayores - Pasaporte Vital  </t>
  </si>
  <si>
    <t xml:space="preserve">Omitir el cumplimiento de los requisitos legales exigidos o agilizar indebidamente el trámite respectivo.  </t>
  </si>
  <si>
    <t xml:space="preserve">Afectación de la imagen o reputación institucional.
Demandas en contra de la entidad. 
Daños a terceros.
Acciones de lesividad. </t>
  </si>
  <si>
    <t>Profesional Universitario</t>
  </si>
  <si>
    <t xml:space="preserve">Por cada trámite </t>
  </si>
  <si>
    <t>Quejas de los usuarios
Imagen negativa de la entidad</t>
  </si>
  <si>
    <t xml:space="preserve">Improbable (2) </t>
  </si>
  <si>
    <t xml:space="preserve">Moderado (6) </t>
  </si>
  <si>
    <t xml:space="preserve">Preventivo </t>
  </si>
  <si>
    <t>Subdirectora técnica de recreación y deporte
Responsable de Área</t>
  </si>
  <si>
    <t xml:space="preserve">Moderado </t>
  </si>
  <si>
    <t xml:space="preserve">Directamente </t>
  </si>
  <si>
    <t xml:space="preserve">Indirectamente </t>
  </si>
  <si>
    <t xml:space="preserve">Profesional especializado programa persona mayor </t>
  </si>
  <si>
    <t xml:space="preserve">No. De quejas recibidas por cobros del tramite 
Meta: 0
Frecuencia : mensual </t>
  </si>
  <si>
    <t>Fomento a la actividad fisica, el deporte y la recreación</t>
  </si>
  <si>
    <t xml:space="preserve"> Falta de información de la gratuidad del trámite para claridad del ciudadano.</t>
  </si>
  <si>
    <t>Profesional especializado del programa adulto mayor.</t>
  </si>
  <si>
    <t xml:space="preserve">Mensual
</t>
  </si>
  <si>
    <t>Verificar que la información del trámite  en la página  web, SUIT, guia de tramites y servicios  esté actualizada; al igual que en el portafolio de servicios y en  la  tarjeta  se especifique  la gratuidad del mismo.</t>
  </si>
  <si>
    <t>Ingresando a la plataformas para validar que la informacion  contenida incluya la gratuidad del trámite.</t>
  </si>
  <si>
    <t>Solicitar a la Oficina Asesora  de Comunicaciones o a la Oficina Asesora de de Planeación el ajuste de la información.</t>
  </si>
  <si>
    <t>Establecer y verificar el número de descargas, a fin de monitorear el uso del micrositio.</t>
  </si>
  <si>
    <t>Realizar la investigación del caso para tomar las accciones a que haya lugar y notificar al área de Control Disciplinario Interno y al supervisor.</t>
  </si>
  <si>
    <t xml:space="preserve"> Aval deportivo de las escuelas de formación deportiva.</t>
  </si>
  <si>
    <t xml:space="preserve"> Reconocimiento deportivo a clubes deportivos, clubes promotores y clubes pertenecientes a entidades no deportivas.
</t>
  </si>
  <si>
    <t xml:space="preserve">No. </t>
  </si>
  <si>
    <t>Jefe Oficina Jurídica</t>
  </si>
  <si>
    <t xml:space="preserve"> Revisión del estudio técnico (Formato verificación de requisitos diligenciado), marco legal y proyección del Acto Administrativo para posterior revisión y visto bueno del Jefe
</t>
  </si>
  <si>
    <t xml:space="preserve">
Se realiza un alcance al oficio inicial en caso de subsanación indicando la postura conforme a la normatividad legal, inició de revocatoria del acto administrativo solicitando la ausencia del particular o demandar mediante acción de nulidad el acto si el mismo se encuentra en firme (acción de lesividad). </t>
  </si>
  <si>
    <t>Económico, tecnológico,  Humano y/o Logístico</t>
  </si>
  <si>
    <t xml:space="preserve">Revisar nuevamente la documentación para validar que los requisitos hayan sido cumplidos en su totalidad  por el club y/o escuela de acuerdo a la normativa vigente, de no ser así se revisará la oportunidad y procedencia de corregir o revocar dicho reconocimiento o aval deportivo o de ser necesario demandar el mismo según sea el caso, posteriormente el caso será reasignado a otra persona del área y se dará traslado de lo sucedido a las instancias  pertinentes como por ejemplo la Oficina de Control  Disciplinario Interno y en caso de que sea un contratista se hará el requerimiento respectivo por posible incumplimiento de sus obligaciones contractuales, para de ser el caso dar traslado a la Subdirección de Contratación para el trámite sancionatorio del caso. </t>
  </si>
  <si>
    <t>Jefe Oficina  Jurídica</t>
  </si>
  <si>
    <t>Por abuso del poder hacer omisión de  los criterios tarifarios para el beneficio propio o de un tercero frente al trámite:  Permiso de uso y/o aprovechamiento económico de parques o escenarios lo cual desvía la gestión de lo público</t>
  </si>
  <si>
    <t>15 de diciembre de 2024</t>
  </si>
  <si>
    <t>30 de noviembre  de 2024</t>
  </si>
  <si>
    <t>Por abuso del poder cobrar por el trámite de tarjeta de recreación y espectáculos públicos para adultos mayores (Pasaporte Vital)  para beneficio propio lo cual desvia la gestión de lo público</t>
  </si>
  <si>
    <t xml:space="preserve">Correo electrónico de confirmación
</t>
  </si>
  <si>
    <t>Recurso humano: Funcionarios y personal contratista  de  la Subdirección Técnica de Recreación y Deportes Financiados por los proyectos de inversión de la STRyD</t>
  </si>
  <si>
    <t>Omisión de los requisitos establecidos al momento de realizar la liquidación de los fondos compensatorios de cesiones públicas para parques y equipamentos</t>
  </si>
  <si>
    <t>Inadecuada liquidación de los fondos compensatorios sin el cumplimiento u omisión de los requisitos técnicos y normativos por uso del poder para favorecer a los urbanizadores lo cual desvía la gestión de lo público</t>
  </si>
  <si>
    <t>1. Procesos penales
2. Procesos fiscales
3. Procesos disciplinarios
4. Procesos de incumplimiento, aplicación de multas</t>
  </si>
  <si>
    <t>Subdirector(a) Técnico(a) de Construcciones</t>
  </si>
  <si>
    <t>Profesional Universitario / Profesional especializado</t>
  </si>
  <si>
    <t>Por cada solicitud de liquidación del pago de fondo compensatorio de cesiones públicas</t>
  </si>
  <si>
    <t>Revisar el cumplimiento de los requisitos establecidos al momento de realizar la liquidación de los fondos compensatorios de cesiones públicas para parques y equipamentos</t>
  </si>
  <si>
    <t xml:space="preserve">Revisar que la documentación entregada por el urbanizador cumpla con los lineamientos normativos vigentes para liquidar los fondos compensatorios </t>
  </si>
  <si>
    <t xml:space="preserve">En caso de faltar algún documento o encontrar inconsistencias se devuelve la solicitud mediante comunicación oficial para su ajuste </t>
  </si>
  <si>
    <t>Correos del profesional universitario / profesional especializado a los urbanizadores 
Comunicaciones oficiales.</t>
  </si>
  <si>
    <t>Sensibilizar a los responsables de la liquidación de los fondos compensatorios, frente a los requisitos establecidos por la normatividad vigente en el momento de realizar el proceso.</t>
  </si>
  <si>
    <t>Profesional Universitario / Profesional Especializado</t>
  </si>
  <si>
    <t>Número de liquidaciones realizadas de fondos compensatorios sin el lleno de requisitos 
Meta: 0
Frecuencia: Trimestral</t>
  </si>
  <si>
    <t>Omisión de los requisitos establecidos al momento de otorgar la vocación de parques y aprobación del proyecto especifico</t>
  </si>
  <si>
    <t>Otorgar vocación de parques y aprobación de proyecto específico por uso del poder sin el cumplimiento de los requisitos técnicos, legales y ambientalespara favorecer  a los urbanizadores lo cual desvía la gestión de lo público</t>
  </si>
  <si>
    <t>Cada vez que se reciba una solicitud de vocación y lineamientos de diseño</t>
  </si>
  <si>
    <t>Revisar el cumplimiento de los requisitos establecidos al momento de asignar vocación de parques y aprobación del proyecto especifico</t>
  </si>
  <si>
    <t>Revisar que la documentación entregada por el urbanizador cumpla con los lineamientos normativos vigentes para asignar vocación de parques y aprobación del proyecto especifico</t>
  </si>
  <si>
    <t>Sensibilizar a los responsables de la asignación de la vocación de parques y aprobación de proyectos específicos, frente a los requisitos establecidos por la normatividad vigente en el momento de realizar el proceso.</t>
  </si>
  <si>
    <t>Número de vocaciones de parques y aprobación de proyectos específicos sin el lleno de requisitos 
Meta: 0
Frecuencia: Trimestral</t>
  </si>
  <si>
    <t>Recurso humano: Funcionarios y personal contratista  de la Subdirección Técnica de Construcciones financiados por  el  proyecto de inversión de la STC</t>
  </si>
  <si>
    <t>El ordenador del gasto realiza las acciones legales y administrativas a que haya lugar frente al urbanizador y se realiza la liquidación cumpliendo con los requisitos normativos</t>
  </si>
  <si>
    <t>El ordenador del gasto realiza las acciones legales y administrativas a que haya lugar frente al urbanizador y se realiza la vocación  cumpliendo con los requisitos normativos</t>
  </si>
  <si>
    <t xml:space="preserve">Diseño  y construcción de parques y escenarios </t>
  </si>
  <si>
    <t>Aprobación proyecto específico de zonas de cesión para parques y equipamientos producto de un desarrollo urbanístico.</t>
  </si>
  <si>
    <t>Liquidación y recaudo pago fondo compensatorio de cesiones públicas para parques y equipamientos.</t>
  </si>
  <si>
    <t>TOTAL TRAMITES MAPEADOS  : 6</t>
  </si>
  <si>
    <t xml:space="preserve">No aplicación de los requisitos establecidos en el Manual o Protocolo de aprovechamiento económico vigente </t>
  </si>
  <si>
    <t xml:space="preserve">Mayor (4) </t>
  </si>
  <si>
    <t xml:space="preserve">Profesional contratado para realizar las visitas de seguimiento y control del aprovechamiento económico  </t>
  </si>
  <si>
    <t xml:space="preserve">Subdirector(a) Técnico(a) de Parques
</t>
  </si>
  <si>
    <t xml:space="preserve">mensual </t>
  </si>
  <si>
    <t xml:space="preserve">Verificar el cumplimiento de las tarifas establecidas en el manual o protocolo de aprovechamiento económico vigente con respecto a los Títulos:  Tarifas o retribución para el aprovechamiento económico de los escenarios especiales Parques y escenarios de uso deportivo, recreativo y cultural
</t>
  </si>
  <si>
    <t xml:space="preserve">Mensualmente se toma una muestra aleatoria del 3% de parques y/o escenarios (146 parques estructurantes), para realizar visita de seguimiento, en la cual se verifica la aplicación de las tarifas con respecto a lo indicado en el manual o protocolo de aprovechamiento económico, con respecto al título: Tarifas o retribución(...) según corresponda a la vigencia de los permisos. </t>
  </si>
  <si>
    <t xml:space="preserve">Responsable Área de administración de escenarios 
Responsable área promoción de servicios
</t>
  </si>
  <si>
    <t>Realizar procesos pedagógicos para reforzar la aplicación de  los criterios normativos,  procedimientales y tarifarios definidos  para el trámite: Permiso de uso y/o aprovechamiento económico de parques o escenarios.</t>
  </si>
  <si>
    <t xml:space="preserve">Recibir dadivas por  agilizar de manera indebida o actuar con falsa o falta de motivación por uso del poder,   en los  trámites relacionados con  el Reconocimiento deportivo a clubes deportivos, clubes promotores y clubes pertenecientes a entidades no deportivas, que desví la gestión de lo público                </t>
  </si>
  <si>
    <t xml:space="preserve">Recibir dadivas por  agilizar de manera indebida o actuar con falsa o falta de motivación por uso del poder,   en los  trámites relacionados con el Aval deportivo de las escuelas de formación deportivaque desvía la gestión de lo público                </t>
  </si>
  <si>
    <t xml:space="preserve">Verificar cumplimiento de requisitos con base en la normativa vigente y conforme a los documentos que reposen en el expediente dejando evidencia en la matriz  de control de solicitudes de reconocimiento deportivo y/o Matriz de control de aval de escuelas deportivas </t>
  </si>
  <si>
    <t>Matriz  de control de solicitudes de reconocimiento deportivo y/o Matriz de control de aval de escuelas deportivas, 
Comunicación oficial (correo o memorando) 
Proyecto  Acto Administrativo</t>
  </si>
  <si>
    <t>Responsable delegado por el Jefe de la Oficina</t>
  </si>
  <si>
    <t>Mensual</t>
  </si>
  <si>
    <t>Verificar el listado de solictudes para determinar si el consecutivo de respuesta de los trámites se esta realizando conforme a los turnos de radicación.</t>
  </si>
  <si>
    <t>Revisando en la matriz de otorgamiento las fechas de radicación de las solicitudes frente a la entrega que realizan los abogados al Jefe del área o a  quien este delegue, verificando que se cumpla el derecho de turno.</t>
  </si>
  <si>
    <t xml:space="preserve">Devolver la solicitud al abogado que proyecta para que la remita de acuerdo con el turno que la corresponda. </t>
  </si>
  <si>
    <t>Matriz  de control de solicitudes de reconocimiento deportivo y/o Matriz de control de aval de escuelas deportivas, 
Correo electrónico</t>
  </si>
  <si>
    <t xml:space="preserve">Proyectar 2 memorandos donde se impartan lineamientos sobre la ley de transparencia y anticorrupción en relación con los trámites de Aval deportivo de las escuelas de formación deportiva y el Reconocimiento deportivo a clubes deportivos, dirigido a los profesionales responsables del trámite al interior de la Oficina Jurídica. </t>
  </si>
  <si>
    <t>Realizar dos sensibilizaciones al equipo encargado del trámite para recordar la importancia del derecho de turno</t>
  </si>
  <si>
    <t>15 diciembre de 2024</t>
  </si>
  <si>
    <t xml:space="preserve">Número de casos de favorecimiento detectados relacionados con el Aval deportivo de las escuelas de formación deportiva y el Reconocimiento deportivo a clubes deportivos, clubes promotores y clubes pertenecientes a entidades no deportivas.  
Meta: 0
Frecuencia: trimestral </t>
  </si>
  <si>
    <t xml:space="preserve">Moderado (3) </t>
  </si>
  <si>
    <t xml:space="preserve">FECHA DE ACTUALIZACIÓN:  Octubre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</si>
</sst>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d/m/yyyy"/>
    <numFmt numFmtId="166" formatCode="[$-C0A]d\-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Mang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sz val="16"/>
      <color theme="1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0"/>
      <name val="Calibri"/>
      <family val="2"/>
    </font>
    <font>
      <sz val="18"/>
      <name val="Calibri"/>
      <family val="2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 tint="-0.249977111117893"/>
        <bgColor rgb="FFFBD4B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E4D5"/>
        <bgColor rgb="FFFBE4D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5" fillId="0" borderId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4" fillId="0" borderId="0" xfId="1" applyFont="1"/>
    <xf numFmtId="0" fontId="5" fillId="0" borderId="0" xfId="3"/>
    <xf numFmtId="9" fontId="7" fillId="5" borderId="1" xfId="4" applyFont="1" applyFill="1" applyBorder="1" applyAlignment="1" applyProtection="1">
      <alignment horizontal="center" vertical="center"/>
      <protection locked="0"/>
    </xf>
    <xf numFmtId="0" fontId="9" fillId="0" borderId="0" xfId="5" applyFont="1"/>
    <xf numFmtId="0" fontId="8" fillId="0" borderId="0" xfId="5"/>
    <xf numFmtId="0" fontId="8" fillId="0" borderId="0" xfId="5" applyAlignment="1">
      <alignment wrapText="1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wrapText="1"/>
    </xf>
    <xf numFmtId="0" fontId="15" fillId="7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2" fillId="11" borderId="1" xfId="3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0" fontId="21" fillId="0" borderId="0" xfId="1" applyFont="1"/>
    <xf numFmtId="0" fontId="21" fillId="0" borderId="0" xfId="1" applyFont="1" applyAlignment="1">
      <alignment horizontal="left" vertical="center"/>
    </xf>
    <xf numFmtId="0" fontId="12" fillId="6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justify" vertical="center"/>
    </xf>
    <xf numFmtId="0" fontId="24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top"/>
    </xf>
    <xf numFmtId="0" fontId="6" fillId="5" borderId="1" xfId="3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/>
    <xf numFmtId="14" fontId="23" fillId="0" borderId="4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/>
    <xf numFmtId="1" fontId="13" fillId="0" borderId="1" xfId="0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justify" vertical="center" wrapText="1"/>
    </xf>
    <xf numFmtId="0" fontId="11" fillId="0" borderId="1" xfId="1" applyFont="1" applyBorder="1" applyAlignment="1">
      <alignment horizontal="justify" vertical="center" wrapText="1"/>
    </xf>
    <xf numFmtId="0" fontId="24" fillId="3" borderId="1" xfId="1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14" borderId="6" xfId="0" applyFont="1" applyFill="1" applyBorder="1" applyAlignment="1">
      <alignment horizontal="left" vertical="center" wrapText="1"/>
    </xf>
    <xf numFmtId="0" fontId="23" fillId="0" borderId="7" xfId="0" applyFont="1" applyBorder="1"/>
    <xf numFmtId="0" fontId="15" fillId="0" borderId="1" xfId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</cellXfs>
  <cellStyles count="9">
    <cellStyle name="Moneda 2" xfId="7" xr:uid="{774B659E-0B7C-487E-B13B-3492D45802A5}"/>
    <cellStyle name="Normal" xfId="0" builtinId="0"/>
    <cellStyle name="Normal 2" xfId="1" xr:uid="{00000000-0005-0000-0000-000001000000}"/>
    <cellStyle name="Normal 2 2" xfId="3" xr:uid="{C77A3F3B-7705-4237-8695-633D02939C98}"/>
    <cellStyle name="Normal 2 2 2" xfId="8" xr:uid="{04FE284A-9782-4FC9-9932-36F56D7109AC}"/>
    <cellStyle name="Normal 2 2 3" xfId="6" xr:uid="{EF0AA002-756C-4017-B0F5-6457FD86D37A}"/>
    <cellStyle name="Normal 3" xfId="2" xr:uid="{00000000-0005-0000-0000-000002000000}"/>
    <cellStyle name="Normal 4" xfId="5" xr:uid="{4FE0C098-36FD-4807-81E3-8CC5EAC43C28}"/>
    <cellStyle name="Porcentaje 2" xfId="4" xr:uid="{D868D169-43B0-42D4-86AC-ED5E92174FAB}"/>
  </cellStyles>
  <dxfs count="58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  <color rgb="FF700000"/>
      </font>
      <fill>
        <patternFill>
          <bgColor rgb="FFFF4B4B"/>
        </patternFill>
      </fill>
    </dxf>
    <dxf>
      <font>
        <b/>
        <i val="0"/>
        <color theme="5" tint="-0.499984740745262"/>
      </font>
      <fill>
        <patternFill>
          <bgColor rgb="FFEF894B"/>
        </patternFill>
      </fill>
    </dxf>
    <dxf>
      <font>
        <b/>
        <i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5CF8E-BACF-4669-95A0-9E74B46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A9E81-E061-420B-9B62-97551ACB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2595563</xdr:rowOff>
    </xdr:from>
    <xdr:to>
      <xdr:col>4</xdr:col>
      <xdr:colOff>34115</xdr:colOff>
      <xdr:row>8</xdr:row>
      <xdr:rowOff>2595563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5382876"/>
          <a:ext cx="777317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</xdr:col>
      <xdr:colOff>3011852</xdr:colOff>
      <xdr:row>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%20PLANEACION\CORRECCIONES%20OCI%20A%20RIESGOS%202023\riesgos%20corrucpion%20-%20pagina%20web\corrupcion%20parques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ELLY%20SERRANO/Documents/Cuarentena/PAAC/2do%20seguimiento%202020/Documentos%20PAAC%20web/riesgos%20corrucpcion%202020/Parqu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%20PLANEACION\CORRECCIONES%20OCI%20A%20RIESGOS%202023\riesgos%20corrucpion%20-%20pagina%20web\corrupcion%20juridica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%20PLANEACION\CORRECCIONES%20OCI%20A%20RIESGOS%202023\riesgos%20corrucpion%20-%20pagina%20web\corrupcion%20fomento%20AFD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%20PLANEACION\CORRECCIONES%20OCI%20A%20RIESGOS%202023\riesgos%20corrucpion%20-%20pagina%20web\corrupcion%20dise&#241;o%20construccio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QUES "/>
      <sheetName val="Parámetros"/>
      <sheetName val="Criterios impacto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 refreshError="1"/>
      <sheetData sheetId="1" refreshError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Criterios impacto 1"/>
      <sheetName val="Criterios impacto 2"/>
      <sheetName val="Parámetros"/>
    </sheetNames>
    <sheetDataSet>
      <sheetData sheetId="0" refreshError="1"/>
      <sheetData sheetId="1" refreshError="1"/>
      <sheetData sheetId="2" refreshError="1"/>
      <sheetData sheetId="3" refreshError="1"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RTE-RECREACION"/>
      <sheetName val="Criterios impacto 3"/>
      <sheetName val="Criterios impacto 2"/>
      <sheetName val="Criterios impacto 1"/>
      <sheetName val="Parámetros"/>
    </sheetNames>
    <sheetDataSet>
      <sheetData sheetId="0" refreshError="1"/>
      <sheetData sheetId="1" refreshError="1"/>
      <sheetData sheetId="2"/>
      <sheetData sheetId="3" refreshError="1"/>
      <sheetData sheetId="4"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ones"/>
      <sheetName val="Criterios impacto 2"/>
      <sheetName val="Criterios impacto 1"/>
      <sheetName val="Parámetro"/>
      <sheetName val="Riesgos_PROCESO_STC"/>
      <sheetName val="Riesgos_P-SERVICIOCIUDADANO_STC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50B-766C-4A34-B54E-EA4A035E761D}">
  <dimension ref="A1:G120"/>
  <sheetViews>
    <sheetView zoomScale="110" zoomScaleNormal="110" workbookViewId="0">
      <selection activeCell="A2" sqref="A2"/>
    </sheetView>
  </sheetViews>
  <sheetFormatPr baseColWidth="10" defaultColWidth="9.140625" defaultRowHeight="15" x14ac:dyDescent="0.25"/>
  <cols>
    <col min="1" max="1" width="17.5703125" style="8" customWidth="1"/>
    <col min="2" max="16384" width="9.140625" style="8"/>
  </cols>
  <sheetData>
    <row r="1" spans="1:2" ht="13.9" customHeight="1" x14ac:dyDescent="0.25">
      <c r="A1" s="7" t="s">
        <v>76</v>
      </c>
    </row>
    <row r="2" spans="1:2" ht="13.9" customHeight="1" x14ac:dyDescent="0.25">
      <c r="A2" s="8" t="s">
        <v>77</v>
      </c>
      <c r="B2" s="8" t="s">
        <v>40</v>
      </c>
    </row>
    <row r="3" spans="1:2" ht="13.9" customHeight="1" x14ac:dyDescent="0.25">
      <c r="A3" s="8" t="s">
        <v>78</v>
      </c>
      <c r="B3" s="8" t="s">
        <v>44</v>
      </c>
    </row>
    <row r="4" spans="1:2" ht="13.9" customHeight="1" x14ac:dyDescent="0.25">
      <c r="A4" s="8" t="s">
        <v>79</v>
      </c>
      <c r="B4" s="8" t="s">
        <v>80</v>
      </c>
    </row>
    <row r="5" spans="1:2" ht="13.9" customHeight="1" x14ac:dyDescent="0.25">
      <c r="A5" s="9" t="s">
        <v>81</v>
      </c>
      <c r="B5" s="8" t="s">
        <v>44</v>
      </c>
    </row>
    <row r="6" spans="1:2" ht="13.9" customHeight="1" x14ac:dyDescent="0.25">
      <c r="A6" s="8" t="s">
        <v>82</v>
      </c>
      <c r="B6" s="8" t="s">
        <v>44</v>
      </c>
    </row>
    <row r="7" spans="1:2" ht="13.9" customHeight="1" x14ac:dyDescent="0.25">
      <c r="A7" s="9" t="s">
        <v>83</v>
      </c>
      <c r="B7" s="8" t="s">
        <v>80</v>
      </c>
    </row>
    <row r="8" spans="1:2" ht="13.9" customHeight="1" x14ac:dyDescent="0.25">
      <c r="A8" s="8" t="s">
        <v>84</v>
      </c>
      <c r="B8" s="8" t="s">
        <v>80</v>
      </c>
    </row>
    <row r="9" spans="1:2" ht="13.9" customHeight="1" x14ac:dyDescent="0.25">
      <c r="A9" s="9" t="s">
        <v>85</v>
      </c>
      <c r="B9" s="8" t="s">
        <v>80</v>
      </c>
    </row>
    <row r="10" spans="1:2" ht="13.9" customHeight="1" x14ac:dyDescent="0.25">
      <c r="A10" s="8" t="s">
        <v>86</v>
      </c>
      <c r="B10" s="8" t="s">
        <v>80</v>
      </c>
    </row>
    <row r="12" spans="1:2" ht="13.9" customHeight="1" x14ac:dyDescent="0.25">
      <c r="A12" s="7" t="s">
        <v>28</v>
      </c>
    </row>
    <row r="13" spans="1:2" ht="13.9" customHeight="1" x14ac:dyDescent="0.25">
      <c r="A13" s="8" t="s">
        <v>87</v>
      </c>
      <c r="B13" s="8">
        <v>2</v>
      </c>
    </row>
    <row r="14" spans="1:2" ht="13.9" customHeight="1" x14ac:dyDescent="0.25">
      <c r="A14" s="8" t="s">
        <v>88</v>
      </c>
      <c r="B14" s="8">
        <v>2</v>
      </c>
    </row>
    <row r="15" spans="1:2" ht="13.9" customHeight="1" x14ac:dyDescent="0.25">
      <c r="A15" s="8" t="s">
        <v>89</v>
      </c>
      <c r="B15" s="8">
        <v>2</v>
      </c>
    </row>
    <row r="16" spans="1:2" ht="13.9" customHeight="1" x14ac:dyDescent="0.25">
      <c r="A16" s="8" t="s">
        <v>90</v>
      </c>
      <c r="B16" s="8">
        <v>0</v>
      </c>
    </row>
    <row r="17" spans="1:2" ht="13.9" customHeight="1" x14ac:dyDescent="0.25">
      <c r="A17" s="8" t="s">
        <v>91</v>
      </c>
      <c r="B17" s="8">
        <v>1</v>
      </c>
    </row>
    <row r="18" spans="1:2" ht="13.9" customHeight="1" x14ac:dyDescent="0.25">
      <c r="A18" s="8" t="s">
        <v>92</v>
      </c>
      <c r="B18" s="8">
        <v>1</v>
      </c>
    </row>
    <row r="19" spans="1:2" ht="13.9" customHeight="1" x14ac:dyDescent="0.25">
      <c r="A19" s="8" t="s">
        <v>93</v>
      </c>
      <c r="B19" s="8">
        <v>1</v>
      </c>
    </row>
    <row r="20" spans="1:2" ht="13.9" customHeight="1" x14ac:dyDescent="0.25">
      <c r="A20" s="8" t="s">
        <v>94</v>
      </c>
      <c r="B20" s="8">
        <v>0</v>
      </c>
    </row>
    <row r="21" spans="1:2" ht="13.9" customHeight="1" x14ac:dyDescent="0.25">
      <c r="A21" s="8" t="s">
        <v>95</v>
      </c>
      <c r="B21" s="8">
        <v>0</v>
      </c>
    </row>
    <row r="22" spans="1:2" ht="13.9" customHeight="1" x14ac:dyDescent="0.25">
      <c r="A22" s="8" t="s">
        <v>96</v>
      </c>
      <c r="B22" s="8">
        <v>0</v>
      </c>
    </row>
    <row r="23" spans="1:2" ht="13.9" customHeight="1" x14ac:dyDescent="0.25">
      <c r="A23" s="8" t="s">
        <v>97</v>
      </c>
      <c r="B23" s="8">
        <v>0</v>
      </c>
    </row>
    <row r="24" spans="1:2" ht="13.9" customHeight="1" x14ac:dyDescent="0.25">
      <c r="A24" s="8" t="s">
        <v>98</v>
      </c>
      <c r="B24" s="8">
        <v>0</v>
      </c>
    </row>
    <row r="26" spans="1:2" ht="13.9" customHeight="1" x14ac:dyDescent="0.25">
      <c r="A26" s="7" t="s">
        <v>29</v>
      </c>
    </row>
    <row r="27" spans="1:2" ht="13.9" customHeight="1" x14ac:dyDescent="0.25">
      <c r="A27" s="8" t="s">
        <v>87</v>
      </c>
      <c r="B27" s="8">
        <v>2</v>
      </c>
    </row>
    <row r="28" spans="1:2" ht="13.9" customHeight="1" x14ac:dyDescent="0.25">
      <c r="A28" s="8" t="s">
        <v>88</v>
      </c>
      <c r="B28" s="8">
        <v>1</v>
      </c>
    </row>
    <row r="29" spans="1:2" ht="13.9" customHeight="1" x14ac:dyDescent="0.25">
      <c r="A29" s="8" t="s">
        <v>89</v>
      </c>
      <c r="B29" s="8">
        <v>0</v>
      </c>
    </row>
    <row r="30" spans="1:2" ht="13.9" customHeight="1" x14ac:dyDescent="0.25">
      <c r="A30" s="8" t="s">
        <v>90</v>
      </c>
      <c r="B30" s="8">
        <v>2</v>
      </c>
    </row>
    <row r="31" spans="1:2" ht="13.9" customHeight="1" x14ac:dyDescent="0.25">
      <c r="A31" s="8" t="s">
        <v>91</v>
      </c>
      <c r="B31" s="8">
        <v>1</v>
      </c>
    </row>
    <row r="32" spans="1:2" ht="13.9" customHeight="1" x14ac:dyDescent="0.25">
      <c r="A32" s="8" t="s">
        <v>92</v>
      </c>
      <c r="B32" s="8">
        <v>0</v>
      </c>
    </row>
    <row r="33" spans="1:7" ht="13.9" customHeight="1" x14ac:dyDescent="0.25">
      <c r="A33" s="8" t="s">
        <v>93</v>
      </c>
      <c r="B33" s="8">
        <v>0</v>
      </c>
    </row>
    <row r="34" spans="1:7" ht="13.9" customHeight="1" x14ac:dyDescent="0.25">
      <c r="A34" s="8" t="s">
        <v>94</v>
      </c>
      <c r="B34" s="8">
        <v>1</v>
      </c>
    </row>
    <row r="35" spans="1:7" ht="13.9" customHeight="1" x14ac:dyDescent="0.25">
      <c r="A35" s="8" t="s">
        <v>95</v>
      </c>
      <c r="B35" s="8">
        <v>0</v>
      </c>
    </row>
    <row r="36" spans="1:7" ht="13.9" customHeight="1" x14ac:dyDescent="0.25">
      <c r="A36" s="8" t="s">
        <v>96</v>
      </c>
      <c r="B36" s="8">
        <v>0</v>
      </c>
    </row>
    <row r="37" spans="1:7" ht="13.9" customHeight="1" x14ac:dyDescent="0.25">
      <c r="A37" s="8" t="s">
        <v>97</v>
      </c>
      <c r="B37" s="8">
        <v>0</v>
      </c>
    </row>
    <row r="38" spans="1:7" ht="13.9" customHeight="1" x14ac:dyDescent="0.25">
      <c r="A38" s="8" t="s">
        <v>98</v>
      </c>
      <c r="B38" s="8">
        <v>0</v>
      </c>
    </row>
    <row r="40" spans="1:7" ht="13.9" customHeight="1" x14ac:dyDescent="0.25">
      <c r="A40" s="8" t="s">
        <v>99</v>
      </c>
    </row>
    <row r="41" spans="1:7" ht="13.9" customHeight="1" x14ac:dyDescent="0.25">
      <c r="A41" s="8" t="s">
        <v>100</v>
      </c>
    </row>
    <row r="42" spans="1:7" ht="13.9" customHeight="1" x14ac:dyDescent="0.25">
      <c r="A42" s="8" t="s">
        <v>39</v>
      </c>
    </row>
    <row r="43" spans="1:7" ht="13.9" customHeight="1" x14ac:dyDescent="0.25">
      <c r="A43" s="8" t="s">
        <v>101</v>
      </c>
    </row>
    <row r="44" spans="1:7" ht="13.9" customHeight="1" x14ac:dyDescent="0.25">
      <c r="A44" s="8" t="s">
        <v>102</v>
      </c>
    </row>
    <row r="46" spans="1:7" ht="13.9" customHeight="1" x14ac:dyDescent="0.25">
      <c r="F46" s="8" t="s">
        <v>103</v>
      </c>
      <c r="G46" s="8" t="s">
        <v>104</v>
      </c>
    </row>
    <row r="47" spans="1:7" ht="13.9" customHeight="1" x14ac:dyDescent="0.25">
      <c r="A47" s="8" t="s">
        <v>105</v>
      </c>
      <c r="D47" s="8">
        <v>1</v>
      </c>
      <c r="E47" s="9" t="s">
        <v>106</v>
      </c>
      <c r="F47" s="8" t="s">
        <v>107</v>
      </c>
    </row>
    <row r="48" spans="1:7" ht="13.9" customHeight="1" x14ac:dyDescent="0.25">
      <c r="A48" s="8" t="s">
        <v>43</v>
      </c>
      <c r="D48" s="8">
        <v>2</v>
      </c>
      <c r="E48" s="9" t="s">
        <v>108</v>
      </c>
      <c r="G48" s="8" t="s">
        <v>107</v>
      </c>
    </row>
    <row r="49" spans="1:7" ht="13.9" customHeight="1" x14ac:dyDescent="0.25">
      <c r="A49" s="8" t="s">
        <v>109</v>
      </c>
      <c r="D49" s="8">
        <v>3</v>
      </c>
      <c r="E49" s="9" t="s">
        <v>110</v>
      </c>
      <c r="G49" s="8" t="s">
        <v>107</v>
      </c>
    </row>
    <row r="50" spans="1:7" ht="13.9" customHeight="1" x14ac:dyDescent="0.25">
      <c r="A50" s="8" t="s">
        <v>111</v>
      </c>
      <c r="D50" s="8">
        <v>4</v>
      </c>
      <c r="E50" s="9" t="s">
        <v>112</v>
      </c>
      <c r="G50" s="8" t="s">
        <v>107</v>
      </c>
    </row>
    <row r="51" spans="1:7" ht="13.9" customHeight="1" x14ac:dyDescent="0.25">
      <c r="A51" s="8" t="s">
        <v>113</v>
      </c>
      <c r="D51" s="8">
        <v>5</v>
      </c>
      <c r="E51" s="9" t="s">
        <v>114</v>
      </c>
      <c r="F51" s="8" t="s">
        <v>107</v>
      </c>
    </row>
    <row r="52" spans="1:7" ht="13.9" customHeight="1" x14ac:dyDescent="0.25">
      <c r="D52" s="8">
        <v>6</v>
      </c>
      <c r="E52" s="9" t="s">
        <v>115</v>
      </c>
      <c r="F52" s="8" t="s">
        <v>107</v>
      </c>
    </row>
    <row r="53" spans="1:7" ht="13.9" customHeight="1" x14ac:dyDescent="0.25">
      <c r="D53" s="8">
        <v>7</v>
      </c>
      <c r="E53" s="9" t="s">
        <v>116</v>
      </c>
      <c r="G53" s="8" t="s">
        <v>107</v>
      </c>
    </row>
    <row r="54" spans="1:7" ht="28.15" customHeight="1" x14ac:dyDescent="0.25">
      <c r="D54" s="8">
        <v>8</v>
      </c>
      <c r="E54" s="9" t="s">
        <v>117</v>
      </c>
      <c r="F54" s="8" t="s">
        <v>107</v>
      </c>
    </row>
    <row r="55" spans="1:7" ht="13.9" customHeight="1" x14ac:dyDescent="0.25">
      <c r="A55" s="7" t="s">
        <v>118</v>
      </c>
      <c r="D55" s="8">
        <v>9</v>
      </c>
      <c r="E55" s="9" t="s">
        <v>119</v>
      </c>
      <c r="F55" s="8" t="s">
        <v>107</v>
      </c>
    </row>
    <row r="56" spans="1:7" ht="13.9" customHeight="1" x14ac:dyDescent="0.25">
      <c r="A56" s="8" t="s">
        <v>120</v>
      </c>
      <c r="B56" s="8" t="s">
        <v>121</v>
      </c>
      <c r="D56" s="8">
        <v>10</v>
      </c>
      <c r="E56" s="9" t="s">
        <v>122</v>
      </c>
      <c r="F56" s="8" t="s">
        <v>107</v>
      </c>
    </row>
    <row r="57" spans="1:7" ht="13.9" customHeight="1" x14ac:dyDescent="0.25">
      <c r="A57" s="8" t="s">
        <v>123</v>
      </c>
      <c r="B57" s="8" t="s">
        <v>124</v>
      </c>
      <c r="D57" s="8">
        <v>11</v>
      </c>
      <c r="E57" s="9" t="s">
        <v>125</v>
      </c>
      <c r="F57" s="8" t="s">
        <v>107</v>
      </c>
    </row>
    <row r="58" spans="1:7" ht="13.9" customHeight="1" x14ac:dyDescent="0.25">
      <c r="A58" s="8" t="s">
        <v>126</v>
      </c>
      <c r="B58" s="8" t="s">
        <v>109</v>
      </c>
      <c r="D58" s="8">
        <v>12</v>
      </c>
      <c r="E58" s="9" t="s">
        <v>127</v>
      </c>
      <c r="F58" s="8" t="s">
        <v>107</v>
      </c>
    </row>
    <row r="59" spans="1:7" ht="13.9" customHeight="1" x14ac:dyDescent="0.25">
      <c r="A59" s="8" t="s">
        <v>128</v>
      </c>
      <c r="B59" s="8" t="s">
        <v>129</v>
      </c>
      <c r="D59" s="8">
        <v>13</v>
      </c>
      <c r="E59" s="9" t="s">
        <v>130</v>
      </c>
      <c r="F59" s="8" t="s">
        <v>107</v>
      </c>
    </row>
    <row r="60" spans="1:7" ht="13.9" customHeight="1" x14ac:dyDescent="0.25">
      <c r="A60" s="8" t="s">
        <v>131</v>
      </c>
      <c r="B60" s="8" t="s">
        <v>132</v>
      </c>
      <c r="D60" s="8">
        <v>14</v>
      </c>
      <c r="E60" s="9" t="s">
        <v>133</v>
      </c>
      <c r="F60" s="8" t="s">
        <v>107</v>
      </c>
    </row>
    <row r="61" spans="1:7" ht="13.9" customHeight="1" x14ac:dyDescent="0.25">
      <c r="A61" s="8" t="s">
        <v>134</v>
      </c>
      <c r="B61" s="8" t="s">
        <v>124</v>
      </c>
      <c r="D61" s="8">
        <v>15</v>
      </c>
      <c r="E61" s="9" t="s">
        <v>135</v>
      </c>
      <c r="G61" s="8" t="s">
        <v>107</v>
      </c>
    </row>
    <row r="62" spans="1:7" ht="13.9" customHeight="1" x14ac:dyDescent="0.25">
      <c r="A62" s="8" t="s">
        <v>136</v>
      </c>
      <c r="B62" s="8" t="s">
        <v>137</v>
      </c>
      <c r="D62" s="8">
        <v>16</v>
      </c>
      <c r="E62" s="9" t="s">
        <v>138</v>
      </c>
      <c r="G62" s="8" t="s">
        <v>107</v>
      </c>
    </row>
    <row r="63" spans="1:7" ht="13.9" customHeight="1" x14ac:dyDescent="0.25">
      <c r="A63" s="8" t="s">
        <v>139</v>
      </c>
      <c r="B63" s="8" t="s">
        <v>140</v>
      </c>
      <c r="D63" s="8">
        <v>17</v>
      </c>
      <c r="E63" s="9" t="s">
        <v>141</v>
      </c>
      <c r="G63" s="8" t="s">
        <v>107</v>
      </c>
    </row>
    <row r="64" spans="1:7" ht="13.9" customHeight="1" x14ac:dyDescent="0.25">
      <c r="A64" s="8" t="s">
        <v>142</v>
      </c>
      <c r="B64" s="8" t="s">
        <v>143</v>
      </c>
      <c r="D64" s="8">
        <v>18</v>
      </c>
      <c r="E64" s="9" t="s">
        <v>144</v>
      </c>
      <c r="G64" s="8" t="s">
        <v>107</v>
      </c>
    </row>
    <row r="65" spans="1:7" ht="13.9" customHeight="1" x14ac:dyDescent="0.25">
      <c r="A65" s="8" t="s">
        <v>145</v>
      </c>
      <c r="B65" s="8" t="s">
        <v>146</v>
      </c>
      <c r="D65" s="8">
        <v>19</v>
      </c>
      <c r="E65" s="9" t="s">
        <v>147</v>
      </c>
      <c r="G65" s="8" t="s">
        <v>107</v>
      </c>
    </row>
    <row r="66" spans="1:7" ht="13.9" customHeight="1" x14ac:dyDescent="0.25">
      <c r="A66" s="8" t="s">
        <v>148</v>
      </c>
      <c r="B66" s="8" t="s">
        <v>149</v>
      </c>
    </row>
    <row r="67" spans="1:7" ht="13.9" customHeight="1" x14ac:dyDescent="0.25">
      <c r="A67" s="8" t="s">
        <v>150</v>
      </c>
      <c r="B67" s="8" t="s">
        <v>140</v>
      </c>
      <c r="E67" s="9" t="s">
        <v>151</v>
      </c>
      <c r="F67" s="8">
        <f>COUNTIF(F47:F65,"X")</f>
        <v>10</v>
      </c>
      <c r="G67" s="8">
        <f>COUNTIF(G47:G65,"X")</f>
        <v>9</v>
      </c>
    </row>
    <row r="68" spans="1:7" ht="13.9" customHeight="1" x14ac:dyDescent="0.25">
      <c r="A68" s="8" t="s">
        <v>152</v>
      </c>
      <c r="B68" s="8" t="s">
        <v>153</v>
      </c>
    </row>
    <row r="69" spans="1:7" ht="13.9" customHeight="1" x14ac:dyDescent="0.25">
      <c r="A69" s="8" t="s">
        <v>154</v>
      </c>
      <c r="B69" s="8" t="s">
        <v>155</v>
      </c>
    </row>
    <row r="70" spans="1:7" ht="13.9" customHeight="1" x14ac:dyDescent="0.25">
      <c r="A70" s="8" t="s">
        <v>156</v>
      </c>
      <c r="B70" s="8" t="s">
        <v>157</v>
      </c>
    </row>
    <row r="71" spans="1:7" ht="13.9" customHeight="1" x14ac:dyDescent="0.25">
      <c r="A71" s="8" t="s">
        <v>158</v>
      </c>
      <c r="B71" s="8" t="s">
        <v>159</v>
      </c>
    </row>
    <row r="72" spans="1:7" ht="13.9" customHeight="1" x14ac:dyDescent="0.25">
      <c r="A72" s="8" t="s">
        <v>160</v>
      </c>
      <c r="B72" s="8" t="s">
        <v>143</v>
      </c>
    </row>
    <row r="73" spans="1:7" ht="13.9" customHeight="1" x14ac:dyDescent="0.25">
      <c r="A73" s="8" t="s">
        <v>161</v>
      </c>
      <c r="B73" s="8" t="s">
        <v>162</v>
      </c>
    </row>
    <row r="74" spans="1:7" ht="13.9" customHeight="1" x14ac:dyDescent="0.25">
      <c r="A74" s="8" t="s">
        <v>163</v>
      </c>
      <c r="B74" s="8" t="s">
        <v>164</v>
      </c>
    </row>
    <row r="75" spans="1:7" ht="13.9" customHeight="1" x14ac:dyDescent="0.25">
      <c r="A75" s="8" t="s">
        <v>165</v>
      </c>
      <c r="B75" s="8" t="s">
        <v>166</v>
      </c>
    </row>
    <row r="76" spans="1:7" ht="13.9" customHeight="1" x14ac:dyDescent="0.25">
      <c r="A76" s="8" t="s">
        <v>167</v>
      </c>
      <c r="B76" s="8" t="s">
        <v>132</v>
      </c>
    </row>
    <row r="77" spans="1:7" ht="13.9" customHeight="1" x14ac:dyDescent="0.25">
      <c r="A77" s="8" t="s">
        <v>168</v>
      </c>
      <c r="B77" s="8" t="s">
        <v>169</v>
      </c>
    </row>
    <row r="78" spans="1:7" ht="13.9" customHeight="1" x14ac:dyDescent="0.25">
      <c r="A78" s="8" t="s">
        <v>170</v>
      </c>
      <c r="B78" s="8" t="s">
        <v>157</v>
      </c>
    </row>
    <row r="79" spans="1:7" ht="13.9" customHeight="1" x14ac:dyDescent="0.25">
      <c r="A79" s="8" t="s">
        <v>171</v>
      </c>
      <c r="B79" s="8" t="s">
        <v>166</v>
      </c>
    </row>
    <row r="80" spans="1:7" ht="13.9" customHeight="1" x14ac:dyDescent="0.25">
      <c r="A80" s="8" t="s">
        <v>172</v>
      </c>
      <c r="B80" s="8" t="s">
        <v>173</v>
      </c>
    </row>
    <row r="83" spans="1:2" ht="55.9" customHeight="1" x14ac:dyDescent="0.25">
      <c r="A83" s="10" t="s">
        <v>174</v>
      </c>
      <c r="B83" s="10" t="s">
        <v>175</v>
      </c>
    </row>
    <row r="84" spans="1:2" ht="13.9" customHeight="1" x14ac:dyDescent="0.25">
      <c r="A84" s="9" t="s">
        <v>176</v>
      </c>
      <c r="B84" s="8" t="s">
        <v>176</v>
      </c>
    </row>
    <row r="85" spans="1:2" ht="13.9" customHeight="1" x14ac:dyDescent="0.25">
      <c r="A85" s="8" t="s">
        <v>42</v>
      </c>
      <c r="B85" s="8" t="s">
        <v>177</v>
      </c>
    </row>
    <row r="86" spans="1:2" ht="13.9" customHeight="1" x14ac:dyDescent="0.25">
      <c r="B86" s="8" t="s">
        <v>42</v>
      </c>
    </row>
    <row r="88" spans="1:2" ht="13.9" customHeight="1" x14ac:dyDescent="0.25">
      <c r="A88" s="7" t="s">
        <v>6</v>
      </c>
    </row>
    <row r="89" spans="1:2" ht="13.9" customHeight="1" x14ac:dyDescent="0.25">
      <c r="A89" s="8" t="s">
        <v>178</v>
      </c>
    </row>
    <row r="90" spans="1:2" ht="13.9" customHeight="1" x14ac:dyDescent="0.25">
      <c r="A90" s="8" t="s">
        <v>41</v>
      </c>
    </row>
    <row r="92" spans="1:2" ht="13.9" customHeight="1" x14ac:dyDescent="0.25">
      <c r="A92" s="11" t="s">
        <v>32</v>
      </c>
    </row>
    <row r="93" spans="1:2" ht="13.9" customHeight="1" x14ac:dyDescent="0.25">
      <c r="A93" s="9" t="s">
        <v>179</v>
      </c>
    </row>
    <row r="94" spans="1:2" ht="13.9" customHeight="1" x14ac:dyDescent="0.25">
      <c r="A94" s="8" t="s">
        <v>47</v>
      </c>
    </row>
    <row r="95" spans="1:2" ht="13.9" customHeight="1" x14ac:dyDescent="0.25">
      <c r="A95" s="8" t="s">
        <v>180</v>
      </c>
    </row>
    <row r="96" spans="1:2" ht="13.9" customHeight="1" x14ac:dyDescent="0.25">
      <c r="A96" s="8" t="s">
        <v>181</v>
      </c>
    </row>
    <row r="98" spans="1:1" ht="13.9" customHeight="1" x14ac:dyDescent="0.25">
      <c r="A98" s="7" t="s">
        <v>182</v>
      </c>
    </row>
    <row r="99" spans="1:1" ht="13.9" customHeight="1" x14ac:dyDescent="0.25">
      <c r="A99" s="8" t="s">
        <v>183</v>
      </c>
    </row>
    <row r="100" spans="1:1" ht="13.9" customHeight="1" x14ac:dyDescent="0.25">
      <c r="A100" s="8" t="s">
        <v>184</v>
      </c>
    </row>
    <row r="101" spans="1:1" ht="13.9" customHeight="1" x14ac:dyDescent="0.25">
      <c r="A101" s="8" t="s">
        <v>185</v>
      </c>
    </row>
    <row r="102" spans="1:1" ht="13.9" customHeight="1" x14ac:dyDescent="0.25">
      <c r="A102" s="8" t="s">
        <v>45</v>
      </c>
    </row>
    <row r="103" spans="1:1" ht="13.9" customHeight="1" x14ac:dyDescent="0.25">
      <c r="A103" s="8" t="s">
        <v>186</v>
      </c>
    </row>
    <row r="104" spans="1:1" ht="13.9" customHeight="1" x14ac:dyDescent="0.25">
      <c r="A104" s="8" t="s">
        <v>187</v>
      </c>
    </row>
    <row r="105" spans="1:1" ht="13.9" customHeight="1" x14ac:dyDescent="0.25">
      <c r="A105" s="8" t="s">
        <v>188</v>
      </c>
    </row>
    <row r="106" spans="1:1" ht="13.9" customHeight="1" x14ac:dyDescent="0.25">
      <c r="A106" s="8" t="s">
        <v>189</v>
      </c>
    </row>
    <row r="107" spans="1:1" ht="13.9" customHeight="1" x14ac:dyDescent="0.25">
      <c r="A107" s="8" t="s">
        <v>190</v>
      </c>
    </row>
    <row r="108" spans="1:1" ht="13.9" customHeight="1" x14ac:dyDescent="0.25">
      <c r="A108" s="8" t="s">
        <v>191</v>
      </c>
    </row>
    <row r="109" spans="1:1" ht="13.9" customHeight="1" x14ac:dyDescent="0.25">
      <c r="A109" s="8" t="s">
        <v>192</v>
      </c>
    </row>
    <row r="110" spans="1:1" ht="13.9" customHeight="1" x14ac:dyDescent="0.25">
      <c r="A110" s="8" t="s">
        <v>193</v>
      </c>
    </row>
    <row r="111" spans="1:1" ht="13.9" customHeight="1" x14ac:dyDescent="0.25">
      <c r="A111" s="8" t="s">
        <v>194</v>
      </c>
    </row>
    <row r="112" spans="1:1" ht="13.9" customHeight="1" x14ac:dyDescent="0.25">
      <c r="A112" s="8" t="s">
        <v>195</v>
      </c>
    </row>
    <row r="113" spans="1:1" ht="13.9" customHeight="1" x14ac:dyDescent="0.25">
      <c r="A113" s="8" t="s">
        <v>196</v>
      </c>
    </row>
    <row r="114" spans="1:1" ht="13.9" customHeight="1" x14ac:dyDescent="0.25">
      <c r="A114" s="8" t="s">
        <v>197</v>
      </c>
    </row>
    <row r="115" spans="1:1" ht="13.9" customHeight="1" x14ac:dyDescent="0.25">
      <c r="A115" s="8" t="s">
        <v>198</v>
      </c>
    </row>
    <row r="117" spans="1:1" ht="13.9" customHeight="1" x14ac:dyDescent="0.25">
      <c r="A117" s="8" t="s">
        <v>199</v>
      </c>
    </row>
    <row r="118" spans="1:1" ht="13.9" customHeight="1" x14ac:dyDescent="0.25">
      <c r="A118" s="8" t="s">
        <v>40</v>
      </c>
    </row>
    <row r="119" spans="1:1" ht="13.9" customHeight="1" x14ac:dyDescent="0.25">
      <c r="A119" s="8" t="s">
        <v>44</v>
      </c>
    </row>
    <row r="120" spans="1:1" ht="13.9" customHeight="1" x14ac:dyDescent="0.25">
      <c r="A120" s="8" t="s">
        <v>80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6D04-371D-4E78-8C38-2D7442E29721}">
  <dimension ref="A1:L20"/>
  <sheetViews>
    <sheetView workbookViewId="0">
      <selection activeCell="H20" sqref="H20"/>
    </sheetView>
  </sheetViews>
  <sheetFormatPr baseColWidth="10" defaultRowHeight="14.25" x14ac:dyDescent="0.2"/>
  <cols>
    <col min="1" max="16384" width="11.42578125" style="5"/>
  </cols>
  <sheetData>
    <row r="1" spans="1:12" ht="18" x14ac:dyDescent="0.25">
      <c r="A1" s="66" t="s">
        <v>54</v>
      </c>
      <c r="B1" s="66"/>
      <c r="C1" s="66"/>
      <c r="D1" s="66"/>
      <c r="E1" s="66"/>
      <c r="F1" s="66"/>
      <c r="G1" s="66"/>
      <c r="H1" s="66"/>
    </row>
    <row r="2" spans="1:12" x14ac:dyDescent="0.2">
      <c r="A2" s="65" t="s">
        <v>55</v>
      </c>
      <c r="B2" s="65"/>
      <c r="C2" s="65"/>
      <c r="D2" s="65"/>
      <c r="E2" s="65"/>
      <c r="F2" s="65"/>
      <c r="G2" s="65"/>
      <c r="H2" s="6" t="s">
        <v>56</v>
      </c>
    </row>
    <row r="3" spans="1:12" x14ac:dyDescent="0.2">
      <c r="A3" s="65" t="s">
        <v>57</v>
      </c>
      <c r="B3" s="65"/>
      <c r="C3" s="65"/>
      <c r="D3" s="65"/>
      <c r="E3" s="65"/>
      <c r="F3" s="65"/>
      <c r="G3" s="65"/>
      <c r="H3" s="6" t="s">
        <v>56</v>
      </c>
    </row>
    <row r="4" spans="1:12" x14ac:dyDescent="0.2">
      <c r="A4" s="65" t="s">
        <v>59</v>
      </c>
      <c r="B4" s="65"/>
      <c r="C4" s="65"/>
      <c r="D4" s="65"/>
      <c r="E4" s="65"/>
      <c r="F4" s="65"/>
      <c r="G4" s="65"/>
      <c r="H4" s="6" t="s">
        <v>58</v>
      </c>
    </row>
    <row r="5" spans="1:12" x14ac:dyDescent="0.2">
      <c r="A5" s="65" t="s">
        <v>60</v>
      </c>
      <c r="B5" s="65"/>
      <c r="C5" s="65"/>
      <c r="D5" s="65"/>
      <c r="E5" s="65"/>
      <c r="F5" s="65"/>
      <c r="G5" s="65"/>
      <c r="H5" s="6" t="s">
        <v>58</v>
      </c>
    </row>
    <row r="6" spans="1:12" x14ac:dyDescent="0.2">
      <c r="A6" s="65" t="s">
        <v>61</v>
      </c>
      <c r="B6" s="65"/>
      <c r="C6" s="65"/>
      <c r="D6" s="65"/>
      <c r="E6" s="65"/>
      <c r="F6" s="65"/>
      <c r="G6" s="65"/>
      <c r="H6" s="6" t="s">
        <v>58</v>
      </c>
    </row>
    <row r="7" spans="1:12" x14ac:dyDescent="0.2">
      <c r="A7" s="65" t="s">
        <v>62</v>
      </c>
      <c r="B7" s="65"/>
      <c r="C7" s="65"/>
      <c r="D7" s="65"/>
      <c r="E7" s="65"/>
      <c r="F7" s="65"/>
      <c r="G7" s="65"/>
      <c r="H7" s="6" t="s">
        <v>56</v>
      </c>
    </row>
    <row r="8" spans="1:12" x14ac:dyDescent="0.2">
      <c r="A8" s="65" t="s">
        <v>63</v>
      </c>
      <c r="B8" s="65"/>
      <c r="C8" s="65"/>
      <c r="D8" s="65"/>
      <c r="E8" s="65"/>
      <c r="F8" s="65"/>
      <c r="G8" s="65"/>
      <c r="H8" s="6" t="s">
        <v>58</v>
      </c>
    </row>
    <row r="9" spans="1:12" x14ac:dyDescent="0.2">
      <c r="A9" s="65" t="s">
        <v>64</v>
      </c>
      <c r="B9" s="65"/>
      <c r="C9" s="65"/>
      <c r="D9" s="65"/>
      <c r="E9" s="65"/>
      <c r="F9" s="65"/>
      <c r="G9" s="65"/>
      <c r="H9" s="6" t="s">
        <v>58</v>
      </c>
    </row>
    <row r="10" spans="1:12" x14ac:dyDescent="0.2">
      <c r="A10" s="65" t="s">
        <v>65</v>
      </c>
      <c r="B10" s="65"/>
      <c r="C10" s="65"/>
      <c r="D10" s="65"/>
      <c r="E10" s="65"/>
      <c r="F10" s="65"/>
      <c r="G10" s="65"/>
      <c r="H10" s="6" t="s">
        <v>58</v>
      </c>
    </row>
    <row r="11" spans="1:12" x14ac:dyDescent="0.2">
      <c r="A11" s="65" t="s">
        <v>66</v>
      </c>
      <c r="B11" s="65"/>
      <c r="C11" s="65"/>
      <c r="D11" s="65"/>
      <c r="E11" s="65"/>
      <c r="F11" s="65"/>
      <c r="G11" s="65"/>
      <c r="H11" s="6" t="s">
        <v>56</v>
      </c>
    </row>
    <row r="12" spans="1:12" x14ac:dyDescent="0.2">
      <c r="A12" s="65" t="s">
        <v>67</v>
      </c>
      <c r="B12" s="65"/>
      <c r="C12" s="65"/>
      <c r="D12" s="65"/>
      <c r="E12" s="65"/>
      <c r="F12" s="65"/>
      <c r="G12" s="65"/>
      <c r="H12" s="6" t="s">
        <v>56</v>
      </c>
    </row>
    <row r="13" spans="1:12" x14ac:dyDescent="0.2">
      <c r="A13" s="65" t="s">
        <v>68</v>
      </c>
      <c r="B13" s="65"/>
      <c r="C13" s="65"/>
      <c r="D13" s="65"/>
      <c r="E13" s="65"/>
      <c r="F13" s="65"/>
      <c r="G13" s="65"/>
      <c r="H13" s="6" t="s">
        <v>56</v>
      </c>
      <c r="L13" s="5" t="s">
        <v>56</v>
      </c>
    </row>
    <row r="14" spans="1:12" x14ac:dyDescent="0.2">
      <c r="A14" s="65" t="s">
        <v>69</v>
      </c>
      <c r="B14" s="65"/>
      <c r="C14" s="65"/>
      <c r="D14" s="65"/>
      <c r="E14" s="65"/>
      <c r="F14" s="65"/>
      <c r="G14" s="65"/>
      <c r="H14" s="6" t="s">
        <v>56</v>
      </c>
      <c r="L14" s="5" t="s">
        <v>58</v>
      </c>
    </row>
    <row r="15" spans="1:12" x14ac:dyDescent="0.2">
      <c r="A15" s="65" t="s">
        <v>70</v>
      </c>
      <c r="B15" s="65"/>
      <c r="C15" s="65"/>
      <c r="D15" s="65"/>
      <c r="E15" s="65"/>
      <c r="F15" s="65"/>
      <c r="G15" s="65"/>
      <c r="H15" s="6" t="s">
        <v>58</v>
      </c>
    </row>
    <row r="16" spans="1:12" x14ac:dyDescent="0.2">
      <c r="A16" s="65" t="s">
        <v>71</v>
      </c>
      <c r="B16" s="65"/>
      <c r="C16" s="65"/>
      <c r="D16" s="65"/>
      <c r="E16" s="65"/>
      <c r="F16" s="65"/>
      <c r="G16" s="65"/>
      <c r="H16" s="6" t="s">
        <v>58</v>
      </c>
    </row>
    <row r="17" spans="1:8" x14ac:dyDescent="0.2">
      <c r="A17" s="65" t="s">
        <v>72</v>
      </c>
      <c r="B17" s="65"/>
      <c r="C17" s="65"/>
      <c r="D17" s="65"/>
      <c r="E17" s="65"/>
      <c r="F17" s="65"/>
      <c r="G17" s="65"/>
      <c r="H17" s="6" t="s">
        <v>58</v>
      </c>
    </row>
    <row r="18" spans="1:8" x14ac:dyDescent="0.2">
      <c r="A18" s="65" t="s">
        <v>73</v>
      </c>
      <c r="B18" s="65"/>
      <c r="C18" s="65"/>
      <c r="D18" s="65"/>
      <c r="E18" s="65"/>
      <c r="F18" s="65"/>
      <c r="G18" s="65"/>
      <c r="H18" s="6" t="s">
        <v>58</v>
      </c>
    </row>
    <row r="19" spans="1:8" x14ac:dyDescent="0.2">
      <c r="A19" s="65" t="s">
        <v>74</v>
      </c>
      <c r="B19" s="65"/>
      <c r="C19" s="65"/>
      <c r="D19" s="65"/>
      <c r="E19" s="65"/>
      <c r="F19" s="65"/>
      <c r="G19" s="65"/>
      <c r="H19" s="6" t="s">
        <v>58</v>
      </c>
    </row>
    <row r="20" spans="1:8" x14ac:dyDescent="0.2">
      <c r="A20" s="65" t="s">
        <v>75</v>
      </c>
      <c r="B20" s="65"/>
      <c r="C20" s="65"/>
      <c r="D20" s="65"/>
      <c r="E20" s="65"/>
      <c r="F20" s="65"/>
      <c r="G20" s="65"/>
      <c r="H20" s="6" t="s">
        <v>58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93BD8D8F-767C-49D0-B483-8544D45D4F5F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3"/>
  <sheetViews>
    <sheetView tabSelected="1" zoomScale="20" zoomScaleNormal="20" workbookViewId="0">
      <selection activeCell="O23" sqref="O23"/>
    </sheetView>
  </sheetViews>
  <sheetFormatPr baseColWidth="10" defaultColWidth="0" defaultRowHeight="21" customHeight="1" x14ac:dyDescent="0.2"/>
  <cols>
    <col min="1" max="1" width="2.7109375" style="3" customWidth="1"/>
    <col min="2" max="2" width="41.140625" style="1" customWidth="1"/>
    <col min="3" max="3" width="14.85546875" style="1" customWidth="1"/>
    <col min="4" max="4" width="57.28515625" style="2" customWidth="1"/>
    <col min="5" max="5" width="40" style="2" customWidth="1"/>
    <col min="6" max="6" width="58.42578125" style="2" customWidth="1"/>
    <col min="7" max="7" width="61.5703125" style="2" customWidth="1"/>
    <col min="8" max="8" width="30.5703125" style="1" customWidth="1"/>
    <col min="9" max="9" width="20.28515625" style="1" customWidth="1"/>
    <col min="10" max="10" width="11.28515625" style="1" hidden="1" customWidth="1"/>
    <col min="11" max="11" width="28.140625" style="1" customWidth="1"/>
    <col min="12" max="12" width="25.85546875" style="1" customWidth="1"/>
    <col min="13" max="13" width="42.140625" style="1" customWidth="1"/>
    <col min="14" max="14" width="73.7109375" style="1" customWidth="1"/>
    <col min="15" max="15" width="46.5703125" style="1" customWidth="1"/>
    <col min="16" max="16" width="74.28515625" style="2" customWidth="1"/>
    <col min="17" max="17" width="93.5703125" style="2" customWidth="1"/>
    <col min="18" max="18" width="90.42578125" style="2" customWidth="1"/>
    <col min="19" max="19" width="95.85546875" style="2" customWidth="1"/>
    <col min="20" max="20" width="16.85546875" style="3" customWidth="1"/>
    <col min="21" max="21" width="18.85546875" style="3" customWidth="1"/>
    <col min="22" max="22" width="13.5703125" style="3" customWidth="1"/>
    <col min="23" max="23" width="11.5703125" style="3" customWidth="1"/>
    <col min="24" max="24" width="14.5703125" style="3" customWidth="1"/>
    <col min="25" max="25" width="16.85546875" style="3" customWidth="1"/>
    <col min="26" max="26" width="10" style="3" customWidth="1"/>
    <col min="27" max="27" width="11.5703125" style="3" customWidth="1"/>
    <col min="28" max="28" width="14.42578125" style="3" customWidth="1"/>
    <col min="29" max="29" width="22.5703125" style="3" customWidth="1"/>
    <col min="30" max="30" width="11.5703125" style="3" customWidth="1"/>
    <col min="31" max="31" width="9" style="3" customWidth="1"/>
    <col min="32" max="32" width="18.7109375" style="3" customWidth="1"/>
    <col min="33" max="33" width="36.5703125" style="3" customWidth="1"/>
    <col min="34" max="34" width="29.28515625" style="3" customWidth="1"/>
    <col min="35" max="36" width="11.5703125" style="3" customWidth="1"/>
    <col min="37" max="37" width="26" style="3" customWidth="1"/>
    <col min="38" max="38" width="30.85546875" style="3" customWidth="1"/>
    <col min="39" max="39" width="32" style="3" customWidth="1"/>
    <col min="40" max="40" width="42.7109375" style="1" customWidth="1"/>
    <col min="41" max="41" width="55.5703125" style="2" customWidth="1"/>
    <col min="42" max="42" width="37.140625" style="3" customWidth="1"/>
    <col min="43" max="43" width="52.42578125" style="3" customWidth="1"/>
    <col min="44" max="44" width="117.140625" style="2" customWidth="1"/>
    <col min="45" max="45" width="56.7109375" style="2" customWidth="1"/>
    <col min="46" max="46" width="140.7109375" style="2" customWidth="1"/>
    <col min="47" max="47" width="11.5703125" style="3" customWidth="1"/>
    <col min="48" max="53" width="0" style="3" hidden="1" customWidth="1"/>
    <col min="54" max="16384" width="11.5703125" style="3" hidden="1"/>
  </cols>
  <sheetData>
    <row r="1" spans="2:46" ht="13.5" customHeight="1" x14ac:dyDescent="0.3">
      <c r="B1" s="4"/>
      <c r="C1" s="4"/>
    </row>
    <row r="2" spans="2:46" ht="108.75" customHeight="1" x14ac:dyDescent="0.9">
      <c r="B2" s="24" t="s">
        <v>296</v>
      </c>
      <c r="C2" s="4"/>
      <c r="D2" s="4"/>
    </row>
    <row r="3" spans="2:46" ht="111" customHeight="1" x14ac:dyDescent="0.2">
      <c r="B3" s="25" t="s">
        <v>271</v>
      </c>
      <c r="C3" s="23"/>
    </row>
    <row r="4" spans="2:46" ht="197.25" customHeight="1" thickBot="1" x14ac:dyDescent="0.25">
      <c r="B4" s="18" t="s">
        <v>0</v>
      </c>
      <c r="C4" s="18" t="s">
        <v>232</v>
      </c>
      <c r="D4" s="19" t="s">
        <v>205</v>
      </c>
      <c r="E4" s="18" t="s">
        <v>1</v>
      </c>
      <c r="F4" s="18" t="s">
        <v>2</v>
      </c>
      <c r="G4" s="18" t="s">
        <v>3</v>
      </c>
      <c r="H4" s="18" t="s">
        <v>4</v>
      </c>
      <c r="I4" s="20" t="s">
        <v>52</v>
      </c>
      <c r="J4" s="21" t="s">
        <v>53</v>
      </c>
      <c r="K4" s="18" t="s">
        <v>5</v>
      </c>
      <c r="L4" s="18" t="s">
        <v>6</v>
      </c>
      <c r="M4" s="18" t="s">
        <v>7</v>
      </c>
      <c r="N4" s="18" t="s">
        <v>8</v>
      </c>
      <c r="O4" s="18" t="s">
        <v>9</v>
      </c>
      <c r="P4" s="18" t="s">
        <v>10</v>
      </c>
      <c r="Q4" s="18" t="s">
        <v>11</v>
      </c>
      <c r="R4" s="18" t="s">
        <v>12</v>
      </c>
      <c r="S4" s="18" t="s">
        <v>13</v>
      </c>
      <c r="T4" s="18" t="s">
        <v>14</v>
      </c>
      <c r="U4" s="18" t="s">
        <v>15</v>
      </c>
      <c r="V4" s="18" t="s">
        <v>16</v>
      </c>
      <c r="W4" s="18" t="s">
        <v>17</v>
      </c>
      <c r="X4" s="18" t="s">
        <v>18</v>
      </c>
      <c r="Y4" s="18" t="s">
        <v>19</v>
      </c>
      <c r="Z4" s="18" t="s">
        <v>20</v>
      </c>
      <c r="AA4" s="18" t="s">
        <v>21</v>
      </c>
      <c r="AB4" s="18" t="s">
        <v>22</v>
      </c>
      <c r="AC4" s="18" t="s">
        <v>23</v>
      </c>
      <c r="AD4" s="18" t="s">
        <v>24</v>
      </c>
      <c r="AE4" s="18" t="s">
        <v>25</v>
      </c>
      <c r="AF4" s="18" t="s">
        <v>26</v>
      </c>
      <c r="AG4" s="18" t="s">
        <v>27</v>
      </c>
      <c r="AH4" s="18" t="s">
        <v>201</v>
      </c>
      <c r="AI4" s="18" t="s">
        <v>28</v>
      </c>
      <c r="AJ4" s="18" t="s">
        <v>29</v>
      </c>
      <c r="AK4" s="18" t="s">
        <v>30</v>
      </c>
      <c r="AL4" s="18" t="s">
        <v>202</v>
      </c>
      <c r="AM4" s="18" t="s">
        <v>31</v>
      </c>
      <c r="AN4" s="18" t="s">
        <v>32</v>
      </c>
      <c r="AO4" s="18" t="s">
        <v>33</v>
      </c>
      <c r="AP4" s="18" t="s">
        <v>34</v>
      </c>
      <c r="AQ4" s="18" t="s">
        <v>35</v>
      </c>
      <c r="AR4" s="18" t="s">
        <v>36</v>
      </c>
      <c r="AS4" s="18" t="s">
        <v>37</v>
      </c>
      <c r="AT4" s="22" t="s">
        <v>38</v>
      </c>
    </row>
    <row r="5" spans="2:46" ht="56.25" customHeight="1" x14ac:dyDescent="0.2">
      <c r="B5" s="91" t="s">
        <v>45</v>
      </c>
      <c r="C5" s="95">
        <v>1</v>
      </c>
      <c r="D5" s="97" t="s">
        <v>204</v>
      </c>
      <c r="E5" s="103" t="s">
        <v>272</v>
      </c>
      <c r="F5" s="98" t="s">
        <v>239</v>
      </c>
      <c r="G5" s="99" t="s">
        <v>46</v>
      </c>
      <c r="H5" s="100" t="s">
        <v>101</v>
      </c>
      <c r="I5" s="101" t="s">
        <v>273</v>
      </c>
      <c r="J5" s="94" t="e">
        <f>COUNTIF('[2]Criterios impacto'!G1:G19,"SI")</f>
        <v>#VALUE!</v>
      </c>
      <c r="K5" s="102" t="s">
        <v>143</v>
      </c>
      <c r="L5" s="91" t="s">
        <v>41</v>
      </c>
      <c r="M5" s="91" t="s">
        <v>275</v>
      </c>
      <c r="N5" s="91" t="s">
        <v>274</v>
      </c>
      <c r="O5" s="104" t="s">
        <v>276</v>
      </c>
      <c r="P5" s="92" t="s">
        <v>277</v>
      </c>
      <c r="Q5" s="92" t="s">
        <v>278</v>
      </c>
      <c r="R5" s="92" t="s">
        <v>200</v>
      </c>
      <c r="S5" s="92" t="s">
        <v>203</v>
      </c>
      <c r="T5" s="86">
        <v>15</v>
      </c>
      <c r="U5" s="86">
        <v>15</v>
      </c>
      <c r="V5" s="86">
        <v>15</v>
      </c>
      <c r="W5" s="86">
        <v>10</v>
      </c>
      <c r="X5" s="86">
        <v>15</v>
      </c>
      <c r="Y5" s="86">
        <v>15</v>
      </c>
      <c r="Z5" s="86">
        <v>10</v>
      </c>
      <c r="AA5" s="86">
        <f>SUM(T5:Z5)</f>
        <v>95</v>
      </c>
      <c r="AB5" s="86" t="s">
        <v>44</v>
      </c>
      <c r="AC5" s="86" t="s">
        <v>40</v>
      </c>
      <c r="AD5" s="86" t="str">
        <f>VLOOKUP(CONCATENATE(AB5,AC5),[3]Parámetros!$A$2:$B$10,2,FALSE)</f>
        <v>Moderado</v>
      </c>
      <c r="AE5" s="86">
        <v>50</v>
      </c>
      <c r="AF5" s="86" t="s">
        <v>44</v>
      </c>
      <c r="AG5" s="86" t="s">
        <v>42</v>
      </c>
      <c r="AH5" s="86" t="s">
        <v>49</v>
      </c>
      <c r="AI5" s="86">
        <v>0</v>
      </c>
      <c r="AJ5" s="86">
        <v>0</v>
      </c>
      <c r="AK5" s="89" t="s">
        <v>101</v>
      </c>
      <c r="AL5" s="89" t="s">
        <v>43</v>
      </c>
      <c r="AM5" s="90" t="str">
        <f>VLOOKUP(CONCATENATE(AK5,AL5),[3]Parámetros!$A$56:$B$80,2,FALSE)</f>
        <v>Alto (8)</v>
      </c>
      <c r="AN5" s="91" t="s">
        <v>47</v>
      </c>
      <c r="AO5" s="86" t="s">
        <v>280</v>
      </c>
      <c r="AP5" s="86" t="s">
        <v>279</v>
      </c>
      <c r="AQ5" s="88" t="s">
        <v>240</v>
      </c>
      <c r="AR5" s="108" t="s">
        <v>51</v>
      </c>
      <c r="AS5" s="86" t="s">
        <v>50</v>
      </c>
      <c r="AT5" s="105" t="s">
        <v>48</v>
      </c>
    </row>
    <row r="6" spans="2:46" ht="224.25" customHeight="1" thickBot="1" x14ac:dyDescent="0.25">
      <c r="B6" s="91"/>
      <c r="C6" s="96"/>
      <c r="D6" s="97"/>
      <c r="E6" s="103"/>
      <c r="F6" s="98"/>
      <c r="G6" s="99"/>
      <c r="H6" s="100"/>
      <c r="I6" s="101"/>
      <c r="J6" s="94"/>
      <c r="K6" s="102"/>
      <c r="L6" s="91"/>
      <c r="M6" s="91"/>
      <c r="N6" s="91"/>
      <c r="O6" s="93"/>
      <c r="P6" s="93"/>
      <c r="Q6" s="93"/>
      <c r="R6" s="93"/>
      <c r="S6" s="93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9"/>
      <c r="AL6" s="89"/>
      <c r="AM6" s="90"/>
      <c r="AN6" s="91"/>
      <c r="AO6" s="87"/>
      <c r="AP6" s="87"/>
      <c r="AQ6" s="87"/>
      <c r="AR6" s="87"/>
      <c r="AS6" s="87"/>
      <c r="AT6" s="106"/>
    </row>
    <row r="7" spans="2:46" ht="295.5" customHeight="1" x14ac:dyDescent="0.2">
      <c r="B7" s="79" t="s">
        <v>190</v>
      </c>
      <c r="C7" s="80">
        <v>2</v>
      </c>
      <c r="D7" s="84" t="s">
        <v>231</v>
      </c>
      <c r="E7" s="73" t="s">
        <v>207</v>
      </c>
      <c r="F7" s="73" t="s">
        <v>281</v>
      </c>
      <c r="G7" s="73" t="s">
        <v>208</v>
      </c>
      <c r="H7" s="73" t="s">
        <v>100</v>
      </c>
      <c r="I7" s="75" t="s">
        <v>273</v>
      </c>
      <c r="J7" s="33" t="e">
        <f>COUNTIF('[4]Criterios impacto 2'!G4:G22,"SI")</f>
        <v>#VALUE!</v>
      </c>
      <c r="K7" s="77" t="s">
        <v>146</v>
      </c>
      <c r="L7" s="47" t="s">
        <v>178</v>
      </c>
      <c r="M7" s="47" t="s">
        <v>233</v>
      </c>
      <c r="N7" s="47" t="s">
        <v>209</v>
      </c>
      <c r="O7" s="48" t="s">
        <v>210</v>
      </c>
      <c r="P7" s="49" t="s">
        <v>283</v>
      </c>
      <c r="Q7" s="48" t="s">
        <v>234</v>
      </c>
      <c r="R7" s="49" t="s">
        <v>235</v>
      </c>
      <c r="S7" s="49" t="s">
        <v>284</v>
      </c>
      <c r="T7" s="29">
        <v>15</v>
      </c>
      <c r="U7" s="29">
        <v>15</v>
      </c>
      <c r="V7" s="29">
        <v>15</v>
      </c>
      <c r="W7" s="29">
        <v>15</v>
      </c>
      <c r="X7" s="29">
        <v>15</v>
      </c>
      <c r="Y7" s="29">
        <v>15</v>
      </c>
      <c r="Z7" s="29">
        <v>10</v>
      </c>
      <c r="AA7" s="29">
        <f>SUM(T7:Z7)</f>
        <v>100</v>
      </c>
      <c r="AB7" s="27" t="s">
        <v>40</v>
      </c>
      <c r="AC7" s="29" t="s">
        <v>40</v>
      </c>
      <c r="AD7" s="29" t="s">
        <v>40</v>
      </c>
      <c r="AE7" s="29">
        <v>100</v>
      </c>
      <c r="AF7" s="29" t="s">
        <v>40</v>
      </c>
      <c r="AG7" s="29" t="s">
        <v>176</v>
      </c>
      <c r="AH7" s="29" t="s">
        <v>42</v>
      </c>
      <c r="AI7" s="29">
        <v>2</v>
      </c>
      <c r="AJ7" s="29">
        <v>0</v>
      </c>
      <c r="AK7" s="28" t="s">
        <v>101</v>
      </c>
      <c r="AL7" s="28" t="s">
        <v>43</v>
      </c>
      <c r="AM7" s="34" t="str">
        <f>VLOOKUP(CONCATENATE(AK7,AL7),[4]Parámetros!$A$56:$B$80,2,FALSE)</f>
        <v>Alto (8)</v>
      </c>
      <c r="AN7" s="55" t="s">
        <v>47</v>
      </c>
      <c r="AO7" s="46" t="s">
        <v>291</v>
      </c>
      <c r="AP7" s="50" t="s">
        <v>238</v>
      </c>
      <c r="AQ7" s="55" t="s">
        <v>241</v>
      </c>
      <c r="AR7" s="67" t="s">
        <v>294</v>
      </c>
      <c r="AS7" s="67" t="s">
        <v>236</v>
      </c>
      <c r="AT7" s="70" t="s">
        <v>237</v>
      </c>
    </row>
    <row r="8" spans="2:46" ht="195.75" customHeight="1" x14ac:dyDescent="0.2">
      <c r="B8" s="69"/>
      <c r="C8" s="81"/>
      <c r="D8" s="85"/>
      <c r="E8" s="74"/>
      <c r="F8" s="74"/>
      <c r="G8" s="74"/>
      <c r="H8" s="74"/>
      <c r="I8" s="76"/>
      <c r="J8" s="33"/>
      <c r="K8" s="78"/>
      <c r="L8" s="47" t="s">
        <v>178</v>
      </c>
      <c r="M8" s="47" t="s">
        <v>233</v>
      </c>
      <c r="N8" s="47" t="s">
        <v>285</v>
      </c>
      <c r="O8" s="48" t="s">
        <v>286</v>
      </c>
      <c r="P8" s="49" t="s">
        <v>287</v>
      </c>
      <c r="Q8" s="48" t="s">
        <v>288</v>
      </c>
      <c r="R8" s="49" t="s">
        <v>289</v>
      </c>
      <c r="S8" s="49" t="s">
        <v>290</v>
      </c>
      <c r="T8" s="54">
        <v>15</v>
      </c>
      <c r="U8" s="54">
        <v>15</v>
      </c>
      <c r="V8" s="54">
        <v>15</v>
      </c>
      <c r="W8" s="54">
        <v>0</v>
      </c>
      <c r="X8" s="54">
        <v>0</v>
      </c>
      <c r="Y8" s="54">
        <v>0</v>
      </c>
      <c r="Z8" s="54">
        <v>0</v>
      </c>
      <c r="AA8" s="54">
        <f>SUM(T8:Z8)</f>
        <v>45</v>
      </c>
      <c r="AB8" s="53" t="s">
        <v>80</v>
      </c>
      <c r="AC8" s="54" t="s">
        <v>80</v>
      </c>
      <c r="AD8" s="54" t="s">
        <v>80</v>
      </c>
      <c r="AE8" s="54">
        <v>0</v>
      </c>
      <c r="AF8" s="54" t="s">
        <v>80</v>
      </c>
      <c r="AG8" s="54" t="s">
        <v>42</v>
      </c>
      <c r="AH8" s="54" t="s">
        <v>42</v>
      </c>
      <c r="AI8" s="54">
        <v>0</v>
      </c>
      <c r="AJ8" s="54">
        <v>0</v>
      </c>
      <c r="AK8" s="28" t="s">
        <v>101</v>
      </c>
      <c r="AL8" s="28" t="s">
        <v>43</v>
      </c>
      <c r="AM8" s="34" t="str">
        <f>VLOOKUP(CONCATENATE(AK8,AL8),[4]Parámetros!$A$56:$B$80,2,FALSE)</f>
        <v>Alto (8)</v>
      </c>
      <c r="AN8" s="56" t="s">
        <v>47</v>
      </c>
      <c r="AO8" s="53" t="s">
        <v>292</v>
      </c>
      <c r="AP8" s="52" t="s">
        <v>233</v>
      </c>
      <c r="AQ8" s="56" t="s">
        <v>293</v>
      </c>
      <c r="AR8" s="68"/>
      <c r="AS8" s="68"/>
      <c r="AT8" s="71"/>
    </row>
    <row r="9" spans="2:46" ht="262.5" customHeight="1" x14ac:dyDescent="0.2">
      <c r="B9" s="79" t="s">
        <v>190</v>
      </c>
      <c r="C9" s="80">
        <v>3</v>
      </c>
      <c r="D9" s="82" t="s">
        <v>230</v>
      </c>
      <c r="E9" s="73" t="s">
        <v>207</v>
      </c>
      <c r="F9" s="73" t="s">
        <v>282</v>
      </c>
      <c r="G9" s="73" t="s">
        <v>208</v>
      </c>
      <c r="H9" s="73" t="s">
        <v>100</v>
      </c>
      <c r="I9" s="75" t="s">
        <v>273</v>
      </c>
      <c r="J9" s="33" t="e">
        <f>COUNTIF('[4]Criterios impacto 2'!G5:G23,"SI")</f>
        <v>#VALUE!</v>
      </c>
      <c r="K9" s="77" t="s">
        <v>146</v>
      </c>
      <c r="L9" s="50" t="s">
        <v>178</v>
      </c>
      <c r="M9" s="50" t="s">
        <v>233</v>
      </c>
      <c r="N9" s="50" t="s">
        <v>209</v>
      </c>
      <c r="O9" s="46" t="s">
        <v>210</v>
      </c>
      <c r="P9" s="51" t="s">
        <v>283</v>
      </c>
      <c r="Q9" s="46" t="s">
        <v>234</v>
      </c>
      <c r="R9" s="51" t="s">
        <v>235</v>
      </c>
      <c r="S9" s="51" t="s">
        <v>284</v>
      </c>
      <c r="T9" s="29">
        <v>15</v>
      </c>
      <c r="U9" s="29">
        <v>15</v>
      </c>
      <c r="V9" s="29">
        <v>15</v>
      </c>
      <c r="W9" s="29">
        <v>15</v>
      </c>
      <c r="X9" s="29">
        <v>15</v>
      </c>
      <c r="Y9" s="29">
        <v>15</v>
      </c>
      <c r="Z9" s="29">
        <v>10</v>
      </c>
      <c r="AA9" s="29">
        <f>SUM(T9:Z9)</f>
        <v>100</v>
      </c>
      <c r="AB9" s="27" t="s">
        <v>40</v>
      </c>
      <c r="AC9" s="29" t="s">
        <v>40</v>
      </c>
      <c r="AD9" s="29" t="s">
        <v>40</v>
      </c>
      <c r="AE9" s="29">
        <v>100</v>
      </c>
      <c r="AF9" s="29" t="s">
        <v>40</v>
      </c>
      <c r="AG9" s="29" t="s">
        <v>176</v>
      </c>
      <c r="AH9" s="29" t="s">
        <v>42</v>
      </c>
      <c r="AI9" s="29">
        <v>2</v>
      </c>
      <c r="AJ9" s="29">
        <v>0</v>
      </c>
      <c r="AK9" s="28" t="s">
        <v>101</v>
      </c>
      <c r="AL9" s="28" t="s">
        <v>43</v>
      </c>
      <c r="AM9" s="34" t="str">
        <f>VLOOKUP(CONCATENATE(AK9,AL9),[4]Parámetros!$A$56:$B$80,2,FALSE)</f>
        <v>Alto (8)</v>
      </c>
      <c r="AN9" s="55" t="s">
        <v>47</v>
      </c>
      <c r="AO9" s="46" t="s">
        <v>291</v>
      </c>
      <c r="AP9" s="50" t="s">
        <v>238</v>
      </c>
      <c r="AQ9" s="55" t="s">
        <v>241</v>
      </c>
      <c r="AR9" s="68"/>
      <c r="AS9" s="68"/>
      <c r="AT9" s="71"/>
    </row>
    <row r="10" spans="2:46" ht="273.75" customHeight="1" x14ac:dyDescent="0.2">
      <c r="B10" s="69"/>
      <c r="C10" s="81"/>
      <c r="D10" s="83"/>
      <c r="E10" s="74"/>
      <c r="F10" s="74"/>
      <c r="G10" s="74"/>
      <c r="H10" s="74"/>
      <c r="I10" s="76"/>
      <c r="J10" s="33"/>
      <c r="K10" s="78"/>
      <c r="L10" s="50" t="s">
        <v>178</v>
      </c>
      <c r="M10" s="50" t="s">
        <v>233</v>
      </c>
      <c r="N10" s="50" t="s">
        <v>285</v>
      </c>
      <c r="O10" s="46" t="s">
        <v>286</v>
      </c>
      <c r="P10" s="51" t="s">
        <v>287</v>
      </c>
      <c r="Q10" s="46" t="s">
        <v>288</v>
      </c>
      <c r="R10" s="51" t="s">
        <v>289</v>
      </c>
      <c r="S10" s="51" t="s">
        <v>290</v>
      </c>
      <c r="T10" s="54">
        <v>15</v>
      </c>
      <c r="U10" s="54">
        <v>15</v>
      </c>
      <c r="V10" s="54">
        <v>15</v>
      </c>
      <c r="W10" s="54">
        <v>0</v>
      </c>
      <c r="X10" s="54">
        <v>0</v>
      </c>
      <c r="Y10" s="54">
        <v>0</v>
      </c>
      <c r="Z10" s="54">
        <v>0</v>
      </c>
      <c r="AA10" s="54">
        <f>SUM(T10:Z10)</f>
        <v>45</v>
      </c>
      <c r="AB10" s="53" t="s">
        <v>80</v>
      </c>
      <c r="AC10" s="54" t="s">
        <v>80</v>
      </c>
      <c r="AD10" s="54" t="s">
        <v>80</v>
      </c>
      <c r="AE10" s="54">
        <v>0</v>
      </c>
      <c r="AF10" s="54" t="s">
        <v>80</v>
      </c>
      <c r="AG10" s="54" t="s">
        <v>42</v>
      </c>
      <c r="AH10" s="54" t="s">
        <v>42</v>
      </c>
      <c r="AI10" s="54">
        <v>0</v>
      </c>
      <c r="AJ10" s="54">
        <v>0</v>
      </c>
      <c r="AK10" s="28" t="s">
        <v>101</v>
      </c>
      <c r="AL10" s="28" t="s">
        <v>43</v>
      </c>
      <c r="AM10" s="34" t="str">
        <f>VLOOKUP(CONCATENATE(AK10,AL10),[4]Parámetros!$A$56:$B$80,2,FALSE)</f>
        <v>Alto (8)</v>
      </c>
      <c r="AN10" s="56" t="s">
        <v>47</v>
      </c>
      <c r="AO10" s="53" t="s">
        <v>292</v>
      </c>
      <c r="AP10" s="52" t="s">
        <v>233</v>
      </c>
      <c r="AQ10" s="56" t="s">
        <v>293</v>
      </c>
      <c r="AR10" s="69"/>
      <c r="AS10" s="69"/>
      <c r="AT10" s="72"/>
    </row>
    <row r="11" spans="2:46" ht="134.25" customHeight="1" x14ac:dyDescent="0.2">
      <c r="B11" s="32" t="s">
        <v>221</v>
      </c>
      <c r="C11" s="31">
        <v>4</v>
      </c>
      <c r="D11" s="12" t="s">
        <v>206</v>
      </c>
      <c r="E11" s="64" t="s">
        <v>222</v>
      </c>
      <c r="F11" s="57" t="s">
        <v>242</v>
      </c>
      <c r="G11" s="58" t="s">
        <v>211</v>
      </c>
      <c r="H11" s="16" t="s">
        <v>212</v>
      </c>
      <c r="I11" s="26" t="s">
        <v>295</v>
      </c>
      <c r="J11" s="35" t="e">
        <f>COUNTIF('[5]Criterios impacto 2'!G5:G23,"SI")</f>
        <v>#VALUE!</v>
      </c>
      <c r="K11" s="36" t="s">
        <v>213</v>
      </c>
      <c r="L11" s="16" t="s">
        <v>214</v>
      </c>
      <c r="M11" s="59" t="s">
        <v>215</v>
      </c>
      <c r="N11" s="58" t="s">
        <v>223</v>
      </c>
      <c r="O11" s="60" t="s">
        <v>224</v>
      </c>
      <c r="P11" s="61" t="s">
        <v>225</v>
      </c>
      <c r="Q11" s="60" t="s">
        <v>226</v>
      </c>
      <c r="R11" s="58" t="s">
        <v>227</v>
      </c>
      <c r="S11" s="60" t="s">
        <v>243</v>
      </c>
      <c r="T11" s="62">
        <v>15</v>
      </c>
      <c r="U11" s="62">
        <v>15</v>
      </c>
      <c r="V11" s="62">
        <v>15</v>
      </c>
      <c r="W11" s="62">
        <v>15</v>
      </c>
      <c r="X11" s="62">
        <v>15</v>
      </c>
      <c r="Y11" s="62">
        <v>15</v>
      </c>
      <c r="Z11" s="62">
        <v>5</v>
      </c>
      <c r="AA11" s="62">
        <v>95</v>
      </c>
      <c r="AB11" s="62" t="s">
        <v>216</v>
      </c>
      <c r="AC11" s="62" t="s">
        <v>216</v>
      </c>
      <c r="AD11" s="62" t="s">
        <v>216</v>
      </c>
      <c r="AE11" s="62">
        <v>50</v>
      </c>
      <c r="AF11" s="62" t="s">
        <v>216</v>
      </c>
      <c r="AG11" s="62" t="s">
        <v>217</v>
      </c>
      <c r="AH11" s="62" t="s">
        <v>218</v>
      </c>
      <c r="AI11" s="62">
        <v>1</v>
      </c>
      <c r="AJ11" s="62">
        <v>0</v>
      </c>
      <c r="AK11" s="37" t="s">
        <v>102</v>
      </c>
      <c r="AL11" s="37" t="s">
        <v>109</v>
      </c>
      <c r="AM11" s="38" t="str">
        <f>VLOOKUP(CONCATENATE(AK11,AL11),[5]Parámetros!$A$56:$B$80,2,FALSE)</f>
        <v>Moderado (3)</v>
      </c>
      <c r="AN11" s="15" t="s">
        <v>47</v>
      </c>
      <c r="AO11" s="57" t="s">
        <v>228</v>
      </c>
      <c r="AP11" s="58" t="s">
        <v>219</v>
      </c>
      <c r="AQ11" s="63">
        <v>45641</v>
      </c>
      <c r="AR11" s="58" t="s">
        <v>220</v>
      </c>
      <c r="AS11" s="14" t="s">
        <v>244</v>
      </c>
      <c r="AT11" s="17" t="s">
        <v>229</v>
      </c>
    </row>
    <row r="12" spans="2:46" ht="207" customHeight="1" x14ac:dyDescent="0.2">
      <c r="B12" s="32" t="s">
        <v>268</v>
      </c>
      <c r="C12" s="31">
        <v>5</v>
      </c>
      <c r="D12" s="12" t="s">
        <v>270</v>
      </c>
      <c r="E12" s="39" t="s">
        <v>245</v>
      </c>
      <c r="F12" s="13" t="s">
        <v>246</v>
      </c>
      <c r="G12" s="30" t="s">
        <v>247</v>
      </c>
      <c r="H12" s="13" t="s">
        <v>102</v>
      </c>
      <c r="I12" s="40" t="s">
        <v>105</v>
      </c>
      <c r="J12" s="41"/>
      <c r="K12" s="42" t="s">
        <v>132</v>
      </c>
      <c r="L12" s="13" t="s">
        <v>178</v>
      </c>
      <c r="M12" s="13" t="s">
        <v>248</v>
      </c>
      <c r="N12" s="39" t="s">
        <v>249</v>
      </c>
      <c r="O12" s="39" t="s">
        <v>250</v>
      </c>
      <c r="P12" s="13" t="s">
        <v>251</v>
      </c>
      <c r="Q12" s="39" t="s">
        <v>252</v>
      </c>
      <c r="R12" s="13" t="s">
        <v>253</v>
      </c>
      <c r="S12" s="39" t="s">
        <v>254</v>
      </c>
      <c r="T12" s="13">
        <v>15</v>
      </c>
      <c r="U12" s="13">
        <v>15</v>
      </c>
      <c r="V12" s="13">
        <v>15</v>
      </c>
      <c r="W12" s="13">
        <v>15</v>
      </c>
      <c r="X12" s="13">
        <v>15</v>
      </c>
      <c r="Y12" s="13">
        <v>15</v>
      </c>
      <c r="Z12" s="13">
        <v>10</v>
      </c>
      <c r="AA12" s="13">
        <f t="shared" ref="AA12:AA13" si="0">SUM(T12:Z12)</f>
        <v>100</v>
      </c>
      <c r="AB12" s="13" t="s">
        <v>40</v>
      </c>
      <c r="AC12" s="13" t="s">
        <v>40</v>
      </c>
      <c r="AD12" s="13" t="str">
        <f>IFERROR(VLOOKUP(CONCATENATE(AB12,AC12),[6]Parámetro!$A$2:$B$10,2,FALSE),"-")</f>
        <v>Fuerte</v>
      </c>
      <c r="AE12" s="13">
        <v>100</v>
      </c>
      <c r="AF12" s="13" t="s">
        <v>40</v>
      </c>
      <c r="AG12" s="13" t="s">
        <v>176</v>
      </c>
      <c r="AH12" s="13" t="s">
        <v>42</v>
      </c>
      <c r="AI12" s="13">
        <v>2</v>
      </c>
      <c r="AJ12" s="13">
        <v>0</v>
      </c>
      <c r="AK12" s="13" t="s">
        <v>102</v>
      </c>
      <c r="AL12" s="13" t="s">
        <v>105</v>
      </c>
      <c r="AM12" s="43" t="str">
        <f>IFERROR(VLOOKUP(CONCATENATE(AK12,AL12),[6]Parámetro!$A$56:$B$80,2,FALSE),"-")</f>
        <v>Alto (5)</v>
      </c>
      <c r="AN12" s="13" t="s">
        <v>47</v>
      </c>
      <c r="AO12" s="13" t="s">
        <v>255</v>
      </c>
      <c r="AP12" s="39" t="s">
        <v>256</v>
      </c>
      <c r="AQ12" s="44" t="s">
        <v>240</v>
      </c>
      <c r="AR12" s="39" t="s">
        <v>257</v>
      </c>
      <c r="AS12" s="107" t="s">
        <v>265</v>
      </c>
      <c r="AT12" s="45" t="s">
        <v>266</v>
      </c>
    </row>
    <row r="13" spans="2:46" ht="222" customHeight="1" x14ac:dyDescent="0.2">
      <c r="B13" s="32" t="s">
        <v>268</v>
      </c>
      <c r="C13" s="31">
        <v>6</v>
      </c>
      <c r="D13" s="12" t="s">
        <v>269</v>
      </c>
      <c r="E13" s="39" t="s">
        <v>258</v>
      </c>
      <c r="F13" s="13" t="s">
        <v>259</v>
      </c>
      <c r="G13" s="30" t="s">
        <v>247</v>
      </c>
      <c r="H13" s="13" t="s">
        <v>101</v>
      </c>
      <c r="I13" s="40" t="s">
        <v>105</v>
      </c>
      <c r="J13" s="41"/>
      <c r="K13" s="42" t="s">
        <v>146</v>
      </c>
      <c r="L13" s="13" t="s">
        <v>178</v>
      </c>
      <c r="M13" s="13" t="s">
        <v>248</v>
      </c>
      <c r="N13" s="39" t="s">
        <v>249</v>
      </c>
      <c r="O13" s="39" t="s">
        <v>260</v>
      </c>
      <c r="P13" s="13" t="s">
        <v>261</v>
      </c>
      <c r="Q13" s="39" t="s">
        <v>262</v>
      </c>
      <c r="R13" s="13" t="s">
        <v>253</v>
      </c>
      <c r="S13" s="39" t="s">
        <v>254</v>
      </c>
      <c r="T13" s="13">
        <v>15</v>
      </c>
      <c r="U13" s="13">
        <v>15</v>
      </c>
      <c r="V13" s="13">
        <v>15</v>
      </c>
      <c r="W13" s="13">
        <v>15</v>
      </c>
      <c r="X13" s="13">
        <v>15</v>
      </c>
      <c r="Y13" s="13">
        <v>15</v>
      </c>
      <c r="Z13" s="13">
        <v>10</v>
      </c>
      <c r="AA13" s="13">
        <f t="shared" si="0"/>
        <v>100</v>
      </c>
      <c r="AB13" s="13" t="s">
        <v>40</v>
      </c>
      <c r="AC13" s="13" t="s">
        <v>40</v>
      </c>
      <c r="AD13" s="13" t="str">
        <f>IFERROR(VLOOKUP(CONCATENATE(AB13,AC13),[6]Parámetro!$A$2:$B$10,2,FALSE),"-")</f>
        <v>Fuerte</v>
      </c>
      <c r="AE13" s="13">
        <v>100</v>
      </c>
      <c r="AF13" s="13" t="s">
        <v>40</v>
      </c>
      <c r="AG13" s="13" t="s">
        <v>176</v>
      </c>
      <c r="AH13" s="13" t="s">
        <v>42</v>
      </c>
      <c r="AI13" s="13">
        <v>2</v>
      </c>
      <c r="AJ13" s="13">
        <v>0</v>
      </c>
      <c r="AK13" s="13" t="s">
        <v>102</v>
      </c>
      <c r="AL13" s="13" t="s">
        <v>105</v>
      </c>
      <c r="AM13" s="43" t="str">
        <f>IFERROR(VLOOKUP(CONCATENATE(AK13,AL13),[6]Parámetro!$A$56:$B$80,2,FALSE),"-")</f>
        <v>Alto (5)</v>
      </c>
      <c r="AN13" s="13" t="s">
        <v>47</v>
      </c>
      <c r="AO13" s="13" t="s">
        <v>263</v>
      </c>
      <c r="AP13" s="39" t="s">
        <v>256</v>
      </c>
      <c r="AQ13" s="44" t="s">
        <v>240</v>
      </c>
      <c r="AR13" s="39" t="s">
        <v>264</v>
      </c>
      <c r="AS13" s="107"/>
      <c r="AT13" s="45" t="s">
        <v>267</v>
      </c>
    </row>
  </sheetData>
  <mergeCells count="67">
    <mergeCell ref="AT5:AT6"/>
    <mergeCell ref="AS12:AS13"/>
    <mergeCell ref="AS5:AS6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R5:AR6"/>
    <mergeCell ref="B5:B6"/>
    <mergeCell ref="D5:D6"/>
    <mergeCell ref="Q5:Q6"/>
    <mergeCell ref="F5:F6"/>
    <mergeCell ref="G5:G6"/>
    <mergeCell ref="H5:H6"/>
    <mergeCell ref="I5:I6"/>
    <mergeCell ref="K5:K6"/>
    <mergeCell ref="E5:E6"/>
    <mergeCell ref="L5:L6"/>
    <mergeCell ref="M5:M6"/>
    <mergeCell ref="N5:N6"/>
    <mergeCell ref="O5:O6"/>
    <mergeCell ref="AQ5:AQ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F7:F8"/>
    <mergeCell ref="G7:G8"/>
    <mergeCell ref="C7:C8"/>
    <mergeCell ref="D7:D8"/>
    <mergeCell ref="AP5:AP6"/>
    <mergeCell ref="AD5:AD6"/>
    <mergeCell ref="P5:P6"/>
    <mergeCell ref="J5:J6"/>
    <mergeCell ref="C5:C6"/>
    <mergeCell ref="F9:F10"/>
    <mergeCell ref="G9:G10"/>
    <mergeCell ref="H9:H10"/>
    <mergeCell ref="I9:I10"/>
    <mergeCell ref="K9:K10"/>
    <mergeCell ref="B9:B10"/>
    <mergeCell ref="B7:B8"/>
    <mergeCell ref="C9:C10"/>
    <mergeCell ref="D9:D10"/>
    <mergeCell ref="E9:E10"/>
    <mergeCell ref="E7:E8"/>
    <mergeCell ref="AR7:AR10"/>
    <mergeCell ref="AS7:AS10"/>
    <mergeCell ref="AT7:AT10"/>
    <mergeCell ref="H7:H8"/>
    <mergeCell ref="I7:I8"/>
    <mergeCell ref="K7:K8"/>
  </mergeCells>
  <conditionalFormatting sqref="J5">
    <cfRule type="containsText" dxfId="57" priority="69" operator="containsText" text="❌">
      <formula>NOT(ISERROR(SEARCH(("❌"),(J5))))</formula>
    </cfRule>
  </conditionalFormatting>
  <conditionalFormatting sqref="J7:J13">
    <cfRule type="containsText" dxfId="56" priority="33" operator="containsText" text="❌">
      <formula>NOT(ISERROR(SEARCH(("❌"),(J7))))</formula>
    </cfRule>
  </conditionalFormatting>
  <conditionalFormatting sqref="K12:K13 AM12:AM13">
    <cfRule type="containsText" dxfId="55" priority="34" operator="containsText" text="bajo">
      <formula>NOT(ISERROR(SEARCH("bajo",K12)))</formula>
    </cfRule>
    <cfRule type="containsText" dxfId="54" priority="35" operator="containsText" text="moderado">
      <formula>NOT(ISERROR(SEARCH("moderado",K12)))</formula>
    </cfRule>
    <cfRule type="containsText" dxfId="53" priority="36" operator="containsText" text="alto">
      <formula>NOT(ISERROR(SEARCH("alto",K12)))</formula>
    </cfRule>
    <cfRule type="containsText" dxfId="52" priority="37" operator="containsText" text="extremo">
      <formula>NOT(ISERROR(SEARCH("extremo",K12)))</formula>
    </cfRule>
  </conditionalFormatting>
  <conditionalFormatting sqref="K5:M5">
    <cfRule type="containsText" dxfId="51" priority="74" operator="containsText" text="Bajo">
      <formula>NOT(ISERROR(SEARCH("Bajo",K5)))</formula>
    </cfRule>
    <cfRule type="containsText" dxfId="50" priority="75" operator="containsText" text="Moderado">
      <formula>NOT(ISERROR(SEARCH("Moderado",K5)))</formula>
    </cfRule>
    <cfRule type="containsText" dxfId="49" priority="76" operator="containsText" text="Alto">
      <formula>NOT(ISERROR(SEARCH("Alto",K5)))</formula>
    </cfRule>
    <cfRule type="containsText" dxfId="48" priority="77" operator="containsText" text="Extremo">
      <formula>NOT(ISERROR(SEARCH("Extremo",K5)))</formula>
    </cfRule>
  </conditionalFormatting>
  <conditionalFormatting sqref="K7 K9">
    <cfRule type="containsText" dxfId="47" priority="44" operator="containsText" text="Bajo">
      <formula>NOT(ISERROR(SEARCH("Bajo",K7)))</formula>
    </cfRule>
    <cfRule type="containsText" dxfId="46" priority="45" operator="containsText" text="Moderado">
      <formula>NOT(ISERROR(SEARCH("Moderado",K7)))</formula>
    </cfRule>
    <cfRule type="containsText" dxfId="45" priority="46" operator="containsText" text="Alto">
      <formula>NOT(ISERROR(SEARCH("Alto",K7)))</formula>
    </cfRule>
    <cfRule type="containsText" dxfId="44" priority="47" operator="containsText" text="Extremo">
      <formula>NOT(ISERROR(SEARCH("Extremo",K7)))</formula>
    </cfRule>
  </conditionalFormatting>
  <conditionalFormatting sqref="AM5">
    <cfRule type="containsText" dxfId="43" priority="70" operator="containsText" text="Alto">
      <formula>NOT(ISERROR(SEARCH("Alto",AM5)))</formula>
    </cfRule>
    <cfRule type="containsText" dxfId="42" priority="71" operator="containsText" text="Moderado">
      <formula>NOT(ISERROR(SEARCH("Moderado",AM5)))</formula>
    </cfRule>
    <cfRule type="containsText" dxfId="41" priority="72" operator="containsText" text="Bajo">
      <formula>NOT(ISERROR(SEARCH("Bajo",AM5)))</formula>
    </cfRule>
    <cfRule type="containsText" dxfId="40" priority="73" operator="containsText" text="Extremo">
      <formula>NOT(ISERROR(SEARCH("Extremo",AM5)))</formula>
    </cfRule>
  </conditionalFormatting>
  <conditionalFormatting sqref="AM7:AM10">
    <cfRule type="containsText" dxfId="39" priority="48" operator="containsText" text="Alto">
      <formula>NOT(ISERROR(SEARCH("Alto",AM7)))</formula>
    </cfRule>
    <cfRule type="containsText" dxfId="38" priority="49" operator="containsText" text="Moderado">
      <formula>NOT(ISERROR(SEARCH("Moderado",AM7)))</formula>
    </cfRule>
    <cfRule type="containsText" dxfId="37" priority="50" operator="containsText" text="Bajo">
      <formula>NOT(ISERROR(SEARCH("Bajo",AM7)))</formula>
    </cfRule>
    <cfRule type="containsText" dxfId="36" priority="51" operator="containsText" text="Extremo">
      <formula>NOT(ISERROR(SEARCH("Extremo",AM7)))</formula>
    </cfRule>
  </conditionalFormatting>
  <conditionalFormatting sqref="AM11">
    <cfRule type="containsText" dxfId="35" priority="39" operator="containsText" text="Alto">
      <formula>NOT(ISERROR(SEARCH(("Alto"),(AM11))))</formula>
    </cfRule>
    <cfRule type="containsText" dxfId="34" priority="40" operator="containsText" text="Moderado">
      <formula>NOT(ISERROR(SEARCH(("Moderado"),(AM11))))</formula>
    </cfRule>
    <cfRule type="containsText" dxfId="33" priority="41" operator="containsText" text="Bajo">
      <formula>NOT(ISERROR(SEARCH(("Bajo"),(AM11))))</formula>
    </cfRule>
    <cfRule type="containsText" dxfId="32" priority="42" operator="containsText" text="Extremo">
      <formula>NOT(ISERROR(SEARCH(("Extremo"),(AM11))))</formula>
    </cfRule>
  </conditionalFormatting>
  <conditionalFormatting sqref="L7:M7">
    <cfRule type="containsText" dxfId="31" priority="29" operator="containsText" text="Bajo">
      <formula>NOT(ISERROR(SEARCH("Bajo",L7)))</formula>
    </cfRule>
    <cfRule type="containsText" dxfId="30" priority="30" operator="containsText" text="Moderado">
      <formula>NOT(ISERROR(SEARCH("Moderado",L7)))</formula>
    </cfRule>
    <cfRule type="containsText" dxfId="29" priority="31" operator="containsText" text="Alto">
      <formula>NOT(ISERROR(SEARCH("Alto",L7)))</formula>
    </cfRule>
    <cfRule type="containsText" dxfId="28" priority="32" operator="containsText" text="Extremo">
      <formula>NOT(ISERROR(SEARCH("Extremo",L7)))</formula>
    </cfRule>
  </conditionalFormatting>
  <conditionalFormatting sqref="N7">
    <cfRule type="containsText" dxfId="27" priority="25" operator="containsText" text="Bajo">
      <formula>NOT(ISERROR(SEARCH("Bajo",N7)))</formula>
    </cfRule>
    <cfRule type="containsText" dxfId="26" priority="26" operator="containsText" text="Moderado">
      <formula>NOT(ISERROR(SEARCH("Moderado",N7)))</formula>
    </cfRule>
    <cfRule type="containsText" dxfId="25" priority="27" operator="containsText" text="Alto">
      <formula>NOT(ISERROR(SEARCH("Alto",N7)))</formula>
    </cfRule>
    <cfRule type="containsText" dxfId="24" priority="28" operator="containsText" text="Extremo">
      <formula>NOT(ISERROR(SEARCH("Extremo",N7)))</formula>
    </cfRule>
  </conditionalFormatting>
  <conditionalFormatting sqref="L9:M9">
    <cfRule type="containsText" dxfId="23" priority="21" operator="containsText" text="Bajo">
      <formula>NOT(ISERROR(SEARCH("Bajo",L9)))</formula>
    </cfRule>
    <cfRule type="containsText" dxfId="22" priority="22" operator="containsText" text="Moderado">
      <formula>NOT(ISERROR(SEARCH("Moderado",L9)))</formula>
    </cfRule>
    <cfRule type="containsText" dxfId="21" priority="23" operator="containsText" text="Alto">
      <formula>NOT(ISERROR(SEARCH("Alto",L9)))</formula>
    </cfRule>
    <cfRule type="containsText" dxfId="20" priority="24" operator="containsText" text="Extremo">
      <formula>NOT(ISERROR(SEARCH("Extremo",L9)))</formula>
    </cfRule>
  </conditionalFormatting>
  <conditionalFormatting sqref="N9">
    <cfRule type="containsText" dxfId="19" priority="17" operator="containsText" text="Bajo">
      <formula>NOT(ISERROR(SEARCH("Bajo",N9)))</formula>
    </cfRule>
    <cfRule type="containsText" dxfId="18" priority="18" operator="containsText" text="Moderado">
      <formula>NOT(ISERROR(SEARCH("Moderado",N9)))</formula>
    </cfRule>
    <cfRule type="containsText" dxfId="17" priority="19" operator="containsText" text="Alto">
      <formula>NOT(ISERROR(SEARCH("Alto",N9)))</formula>
    </cfRule>
    <cfRule type="containsText" dxfId="16" priority="20" operator="containsText" text="Extremo">
      <formula>NOT(ISERROR(SEARCH("Extremo",N9)))</formula>
    </cfRule>
  </conditionalFormatting>
  <conditionalFormatting sqref="L8:M8">
    <cfRule type="containsText" dxfId="15" priority="13" operator="containsText" text="Bajo">
      <formula>NOT(ISERROR(SEARCH("Bajo",L8)))</formula>
    </cfRule>
    <cfRule type="containsText" dxfId="14" priority="14" operator="containsText" text="Moderado">
      <formula>NOT(ISERROR(SEARCH("Moderado",L8)))</formula>
    </cfRule>
    <cfRule type="containsText" dxfId="13" priority="15" operator="containsText" text="Alto">
      <formula>NOT(ISERROR(SEARCH("Alto",L8)))</formula>
    </cfRule>
    <cfRule type="containsText" dxfId="12" priority="16" operator="containsText" text="Extremo">
      <formula>NOT(ISERROR(SEARCH("Extremo",L8)))</formula>
    </cfRule>
  </conditionalFormatting>
  <conditionalFormatting sqref="N8">
    <cfRule type="containsText" dxfId="11" priority="9" operator="containsText" text="Bajo">
      <formula>NOT(ISERROR(SEARCH("Bajo",N8)))</formula>
    </cfRule>
    <cfRule type="containsText" dxfId="10" priority="10" operator="containsText" text="Moderado">
      <formula>NOT(ISERROR(SEARCH("Moderado",N8)))</formula>
    </cfRule>
    <cfRule type="containsText" dxfId="9" priority="11" operator="containsText" text="Alto">
      <formula>NOT(ISERROR(SEARCH("Alto",N8)))</formula>
    </cfRule>
    <cfRule type="containsText" dxfId="8" priority="12" operator="containsText" text="Extremo">
      <formula>NOT(ISERROR(SEARCH("Extremo",N8)))</formula>
    </cfRule>
  </conditionalFormatting>
  <conditionalFormatting sqref="L10:M10">
    <cfRule type="containsText" dxfId="7" priority="5" operator="containsText" text="Bajo">
      <formula>NOT(ISERROR(SEARCH("Bajo",L10)))</formula>
    </cfRule>
    <cfRule type="containsText" dxfId="6" priority="6" operator="containsText" text="Moderado">
      <formula>NOT(ISERROR(SEARCH("Moderado",L10)))</formula>
    </cfRule>
    <cfRule type="containsText" dxfId="5" priority="7" operator="containsText" text="Alto">
      <formula>NOT(ISERROR(SEARCH("Alto",L10)))</formula>
    </cfRule>
    <cfRule type="containsText" dxfId="4" priority="8" operator="containsText" text="Extremo">
      <formula>NOT(ISERROR(SEARCH("Extremo",L10)))</formula>
    </cfRule>
  </conditionalFormatting>
  <conditionalFormatting sqref="N10">
    <cfRule type="containsText" dxfId="3" priority="1" operator="containsText" text="Bajo">
      <formula>NOT(ISERROR(SEARCH("Bajo",N10)))</formula>
    </cfRule>
    <cfRule type="containsText" dxfId="2" priority="2" operator="containsText" text="Moderado">
      <formula>NOT(ISERROR(SEARCH("Moderado",N10)))</formula>
    </cfRule>
    <cfRule type="containsText" dxfId="1" priority="3" operator="containsText" text="Alto">
      <formula>NOT(ISERROR(SEARCH("Alto",N10)))</formula>
    </cfRule>
    <cfRule type="containsText" dxfId="0" priority="4" operator="containsText" text="Extremo">
      <formula>NOT(ISERROR(SEARCH("Extremo",N10)))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Parámetros</vt:lpstr>
      <vt:lpstr>Criterios impacto</vt:lpstr>
      <vt:lpstr>POSIBLES RIESGOS DE CORRUPCION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Faiber Gabino Correa Amezquita</cp:lastModifiedBy>
  <dcterms:created xsi:type="dcterms:W3CDTF">2020-10-16T14:54:48Z</dcterms:created>
  <dcterms:modified xsi:type="dcterms:W3CDTF">2024-12-02T21:39:54Z</dcterms:modified>
</cp:coreProperties>
</file>