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MAPA RIESGOS CORRUPCION ADQUISICION DE BIENES Y SERVICIOS\"/>
    </mc:Choice>
  </mc:AlternateContent>
  <xr:revisionPtr revIDLastSave="0" documentId="8_{0D9EE9FD-BF69-4318-8876-95CAB7DB3D74}"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4" sheetId="6" r:id="rId2"/>
    <sheet name="Criterios impacto 3" sheetId="3" r:id="rId3"/>
    <sheet name="Criterios impacto 2" sheetId="4" r:id="rId4"/>
    <sheet name="Criterios impacto 1" sheetId="5" r:id="rId5"/>
    <sheet name="Parámetros" sheetId="2" r:id="rId6"/>
  </sheets>
  <externalReferences>
    <externalReference r:id="rId7"/>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Riesgos'!$B$4:$AU$10</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K8" i="1" s="1"/>
  <c r="L9" i="1"/>
  <c r="K9" i="1" s="1"/>
  <c r="L6" i="1"/>
  <c r="K6" i="1" s="1"/>
  <c r="L5" i="1"/>
  <c r="K5" i="1" s="1"/>
  <c r="AE7" i="1"/>
  <c r="M9" i="1" l="1"/>
  <c r="AQ8" i="1"/>
  <c r="M8" i="1"/>
  <c r="AQ6" i="1"/>
  <c r="M6" i="1"/>
  <c r="AQ9" i="1" l="1"/>
  <c r="M5" i="1" l="1"/>
  <c r="AE5" i="1"/>
  <c r="AQ5" i="1"/>
  <c r="AE6" i="1"/>
  <c r="AF6" i="1" s="1"/>
  <c r="AE8" i="1"/>
  <c r="AF8" i="1" s="1"/>
  <c r="AE9" i="1"/>
  <c r="AF9" i="1" s="1"/>
  <c r="AE10" i="1"/>
  <c r="AF10" i="1" s="1"/>
  <c r="AF5" i="1"/>
  <c r="AH9" i="1" l="1"/>
  <c r="AI9" i="1" s="1"/>
  <c r="AH8" i="1"/>
  <c r="AI8" i="1" s="1"/>
  <c r="AJ8" i="1" s="1"/>
  <c r="AH5" i="1"/>
  <c r="AI5" i="1" s="1"/>
  <c r="AJ5" i="1" s="1"/>
  <c r="AH10" i="1"/>
  <c r="AI10" i="1" s="1"/>
  <c r="AH6" i="1"/>
  <c r="AI6" i="1" s="1"/>
  <c r="AJ6" i="1" s="1"/>
  <c r="AJ9" i="1" l="1"/>
  <c r="AN8" i="1"/>
  <c r="AN5" i="1"/>
  <c r="AM5" i="1"/>
</calcChain>
</file>

<file path=xl/sharedStrings.xml><?xml version="1.0" encoding="utf-8"?>
<sst xmlns="http://schemas.openxmlformats.org/spreadsheetml/2006/main" count="527" uniqueCount="270">
  <si>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</si>
  <si>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</si>
  <si>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</si>
  <si>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</si>
  <si>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</si>
  <si>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</si>
  <si>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</si>
  <si>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</si>
  <si>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</si>
  <si>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</si>
  <si>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</si>
  <si>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</si>
  <si>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</si>
  <si>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</si>
  <si>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</si>
  <si>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</si>
  <si>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</si>
  <si>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</si>
  <si>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</si>
  <si>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</si>
  <si>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</si>
  <si>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</si>
  <si>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</si>
  <si>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</si>
  <si>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</si>
  <si>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</si>
  <si>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</si>
  <si>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</si>
  <si>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</si>
  <si>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</si>
  <si>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</si>
  <si>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</si>
  <si>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</si>
  <si>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</si>
  <si>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</si>
  <si>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</si>
  <si>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</si>
  <si>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</si>
  <si>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</si>
  <si>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</si>
  <si>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</si>
  <si>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</si>
  <si>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</si>
  <si>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</si>
  <si>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</si>
  <si>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</si>
  <si>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</si>
  <si>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</si>
  <si>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</si>
  <si>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</si>
  <si>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</si>
  <si>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</si>
  <si>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</si>
  <si>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</si>
  <si>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</si>
  <si>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</si>
  <si>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</si>
  <si>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</si>
  <si>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</si>
  <si>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</si>
  <si>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</si>
  <si>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</si>
  <si>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</si>
  <si>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</si>
  <si>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</si>
  <si>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</si>
  <si>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</si>
  <si>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</si>
  <si>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</si>
  <si>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</si>
  <si>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</si>
  <si>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</si>
  <si>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</si>
  <si>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</si>
  <si>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</si>
  <si>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</si>
  <si>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</si>
  <si>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</si>
  <si>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</si>
  <si>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</si>
  <si>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</si>
  <si>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</si>
  <si>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</si>
  <si>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</si>
  <si>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</si>
  <si>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</si>
  <si>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</si>
  <si>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</si>
  <si>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</si>
  <si>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</si>
  <si>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</si>
  <si>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</si>
  <si>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</si>
  <si>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</si>
  <si>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</si>
  <si>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</si>
  <si>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</si>
  <si>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</si>
  <si>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</si>
  <si>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</si>
  <si>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</si>
  <si>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</si>
  <si>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</si>
  <si>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</si>
  <si>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</si>
  <si>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</si>
  <si>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</si>
  <si>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</si>
  <si>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</si>
  <si>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</si>
  <si>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</si>
  <si>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</si>
  <si>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</si>
  <si>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</si>
  <si>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</si>
  <si>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</si>
  <si>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</si>
  <si>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</si>
  <si>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</si>
  <si>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</si>
  <si>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</si>
  <si>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</si>
  <si>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</si>
  <si>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</si>
  <si>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</si>
  <si>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</si>
  <si>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</si>
  <si>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</si>
  <si>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</si>
  <si>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</si>
  <si>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</si>
  <si>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</si>
  <si>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</si>
  <si>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</si>
  <si>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</si>
  <si>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</si>
  <si>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</si>
  <si>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</si>
  <si>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</si>
  <si>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</si>
  <si>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</si>
  <si>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</si>
  <si>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</si>
  <si>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</si>
  <si>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</si>
  <si>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</si>
  <si>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</si>
  <si>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</si>
  <si>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</si>
  <si>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</si>
  <si>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</si>
  <si>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</si>
  <si>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</si>
  <si>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</si>
  <si>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</si>
  <si>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</si>
  <si>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</si>
  <si>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</si>
  <si>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</si>
  <si>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</si>
  <si>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</si>
  <si>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</si>
  <si>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</si>
  <si>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</si>
  <si>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</si>
  <si>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</si>
  <si>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</si>
  <si>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</si>
  <si>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</si>
  <si>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</si>
  <si>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</si>
  <si>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</si>
  <si>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</si>
  <si>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</si>
  <si>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</si>
  <si>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</si>
  <si>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</si>
  <si>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</si>
  <si>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</si>
  <si>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</si>
  <si>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</si>
  <si>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</si>
  <si>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</si>
  <si>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</si>
  <si>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</si>
  <si>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</si>
  <si>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</si>
  <si>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</si>
  <si>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</si>
  <si>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</si>
  <si>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</si>
  <si>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</si>
  <si>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</si>
  <si>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</si>
  <si>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</si>
  <si>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</si>
  <si>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</si>
  <si>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</si>
  <si>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</si>
  <si>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</si>
  <si>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</si>
  <si>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</si>
  <si>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</si>
  <si>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</si>
  <si>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</si>
  <si>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</si>
  <si>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</si>
  <si>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</si>
  <si>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</si>
  <si>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</si>
  <si>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</si>
  <si>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</si>
  <si>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</si>
  <si>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</si>
  <si>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</si>
  <si>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</si>
  <si>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</si>
  <si>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</si>
  <si>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</si>
  <si>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</si>
  <si>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</si>
  <si>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</si>
  <si>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</si>
  <si>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</si>
  <si>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</si>
  <si>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</si>
  <si>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</si>
  <si>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</si>
  <si>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</si>
  <si>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</si>
  <si>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</si>
  <si>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</si>
  <si>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</si>
  <si>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</si>
  <si>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FECHA DE ACTUALIZACIÓN:  enero 2024</t>
  </si>
  <si>
    <t>30 de noviembre de 2024</t>
  </si>
  <si>
    <t>MONITOREO DE CONTROLES</t>
  </si>
  <si>
    <t>NOMBRE DEL SOPORTE REVISADO</t>
  </si>
  <si>
    <t>RESULTADO DE LA REVISIÓN</t>
  </si>
  <si>
    <t>CONCLUSIONES DE EFICACIA</t>
  </si>
  <si>
    <t>Análisis de la información revisada</t>
  </si>
  <si>
    <t>¿Se materializó el riesgo?</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</si>
  <si>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</si>
  <si>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ACTA MESA TÉCNICA PROCESOS DE SELECCIÓN
SUBDIRECCIÓN DE CONTRATACIÓN
BASE DE DATOS EN EXCEL DE PROCESOS</t>
  </si>
  <si>
    <t xml:space="preserve">Acta de Mesa Técnica: IDRD-DG-LP-0002-2024 CONTRATAR LA PRESTACION DEL SERVICIO PARA LA GESTION DE TIQUETES AEREOS CON DIFERENTES OPERADORES Y OTROS SERVICIOS IDRD-SG-SASI-0006-2024: CONTRATAR LA PRESTACIÓN DEL SERVICIO PÚBLICO INTEGRAL DE TRANSPORTE TERRESTRE AUTOMOTOR DE PASAJEROS Y DE CARGA, REQUERIDOS POR EL INSTITUTO DISTRITAL DE RECREACIÓN Y DEPORTE – IDRD. Fecha: 23/04/2023.En este documento se revisa la coherencia de la información presentada en el plan de adquisiciones, anexos técnicos, obligaciones específicas, ítems a contratar y criterios de evaluación, entre otros. 
Se revisan los DOCUMENTOS Y ESTUDIOS PREVIOS 7850 (Consecutivo PAA No. 681): Implementación de una estrategia para el desarrollo deportivo y competitivo de Bogotá. En este documento se deja constancia de Se deja constancia que la contratación se encuentra enmarcada dentro del Plan Anual de Adquisiciones.
Se aporta evidencia el COMPLEMENTO DEL PLIEGO DE CONDICIONES de la 
SELECCIÓN ABREVIADA POR SUBASTA INVERSA ELECTRÓNICA del contrato para  PRESTACIÓN DEL SERVICIO PÚBLICO INTEGRAL DE TRANSPORTE TERRESTRE AUTOMOTOR DE PASAJEROS Y LA PRESTACIÓN DEL SERVICIO DE TRANSPORTE TERRESTRE AUTOMOTOR DE CARGA.
</t>
  </si>
  <si>
    <t>No</t>
  </si>
  <si>
    <t xml:space="preserve">EVALUACIÓN JURÍDICA </t>
  </si>
  <si>
    <t>e</t>
  </si>
  <si>
    <t>SOLICITUD DE MODIFICACIÓN CONTRACTUAL</t>
  </si>
  <si>
    <t>SOLICITUD DE MODIFICACIÓN CONTRACTUAL, 4 ABRIL DE 2024 POR PARTE DE LA Subdirección Técnica de Parques suscrito con MARTHA ISABEL MELENDRO cuyo objeto es PRESTAR LOS SERVICIOS DE APOYO A LA GESTIÓN PARA REALIZAR ACTIVIDADES DE APROVECHAMIENTO Y PROMOCIÓN DE CONDICIONES ADECUADAS QUE PROPICIEN EL BUEN USO Y LA CONVIVENCIA ENTRE CIUDADANOS USUARIOS Y VECINOS DE LOS DIFERENTES
PARQUES Y ESCENARIOS DEL SISTEMA DISTRITAL DE PARQUES. En el documento se justifica la adición con la firma del Subdirector Técnico de Parques. 
Se adjunta memorando de fecha 2024-04-08 de la SUBDIRECCIÓN TÉCNICA DE PARQUES solicitando loa adición CPS No. 0920 DE 2023 al contrato No.0920 de 2023 suscrito con MARTHA ISABEL MELENDRO ESCOBAR.</t>
  </si>
  <si>
    <t>INFORME DE ACTIVIDADES Y CONCEPTO DEL SUPERVISOR DE CONTRATOS DEL 
IDRD</t>
  </si>
  <si>
    <t>INFORME DE ACTIVIDADES Y CONCEPTO DEL SUPERVISOR DE CONTRATOS DEL 
IDRD de Alberto Emilio Estrada cuyo objeto es Prestar por sus propios medios, con plena autonomía técnica, administrativa y financiera sus servicios profesionales para realizar actividades relacionadas con MIPG y apoyar
con actividades relacionadas con acciones de planeación en la Subdirección de Contratación. En constancia firma la Subdirectora de Contratación.</t>
  </si>
  <si>
    <t>Es importante revisar todos los planes de acción de los riesgos dado que mencionan la forma en que se debe medir a través de un muestre el indicador, situación que no aporta a que el riesgo residual disminuya su impacto. 
Por lo anterior se hace necesario crear planes de acción bajo el enfoque mencionado. 
Es importante que el proceso informe a la Oficina de Planeación sobre los nuevos planes de acción como plazo máximo 1 septiembre de 2024</t>
  </si>
  <si>
    <t xml:space="preserve">1. De la información revisada en el Drive se evidencia el cargue de evidencias que dan soporte a la implementación del control. 
2. Es conveniente cargar evidencias de un mismo proceso para ver la trazabilidad de cada caso. 
3. Revisar si los registros que aparecen como evidencia son los que soportan la evidencia del control; de ser así, asegurar que se carguen los mismos en el Drive.
4. Es importante revisar si el proceso está obteniendo los muestreos mencionados para medir el indicador del riesgo. 
5. Es importante revisar si el proceso está obteniendo los muestreos mencionados para medir el indicador del riesgo. </t>
  </si>
  <si>
    <t xml:space="preserve">1. Se cargó evidencia en el DRIVE de la evaluación jurídica de un proceso, sin embargo es conveniente carga evidencias de la revisión técnica, jurídica y económica del mismo. 
2. Es importante revisar si el proceso está obteniendo los muestreos mencionados para medir el indicador del riesgo. </t>
  </si>
  <si>
    <t xml:space="preserve">1. El aporte de evidencia da cuenta de la implementación del control.
2. Es importante revisar si el proceso está obteniendo los muestreos mencionados para medir el indicador del riesgo. </t>
  </si>
  <si>
    <t xml:space="preserve">IMAGEN DE CORREO ELECTRÓNICO </t>
  </si>
  <si>
    <t>Imagen de correo electrónico del 12 de junio de 2024 en el que se menciona que se recibieron ajustes al acta de liquidación del contrato IDRD-CTO-2981-2022. En correo del 18 de junio se aceptan los ajustes.</t>
  </si>
  <si>
    <t xml:space="preserve">1. No se cargó el Acta de Liquidación de un contrato como lo dice la evidencia del control. 
2. Es importante revisar si el proceso está obteniendo los muestreos mencionados para medir el indicador del riesgo. </t>
  </si>
  <si>
    <t>Memorando del 17 de mayo de 2024 en el que se designa comité evaluador y estructurador de la Selección Abreviada por Subasta Inversa Electrónica IDRD-SG-SASI-0006-2024.
DOCUMENTOS Y ESTUDIOS PREVIOS DEL PROYECTO DE INVERSION 7850 "implementación de una estrategia para el desarrollo deportivo y competitivo de Bogotá"</t>
  </si>
  <si>
    <t>MEMORANDO
DOCUMENTOS Y ESTUDIOS PREVIOS</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</si>
  <si>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</si>
  <si>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</si>
  <si>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Número de solicitudes de adición y prorroga que no cumplen con la adecuada justificación técnica,  de conformidad con la ejecución del contrato
Frecuencia: Semestral
Meta: 0</t>
  </si>
  <si>
    <t xml:space="preserve">1. Se cargaron evidencias en el Drive que dan cuenta de una modificación. Es importante que los registros que se presentan den cuenta del control, toda vez que actualmente se menciona "Correo electrónico - devolviendo la solicitud de adición", que no corresponde a la evidencia del control.
2. Es importante revisar si el proceso está obteniendo los muestreos mencionados para medir el indicador del riesgo. </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</si>
  <si>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</si>
  <si>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</si>
  <si>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</si>
  <si>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 xml:space="preserve">Revisar que los ítems objeto de evaluación cumplan con los requisitos establecidos en el pliego </t>
  </si>
  <si>
    <r>
      <t>Se aporta evidencia de la</t>
    </r>
    <r>
      <rPr>
        <b/>
        <u/>
        <sz val="10"/>
        <rFont val="Calibri"/>
        <family val="2"/>
        <scheme val="minor"/>
      </rPr>
      <t xml:space="preserve"> EVALUACION JURIDICA</t>
    </r>
    <r>
      <rPr>
        <sz val="10"/>
        <rFont val="Calibri"/>
        <family val="2"/>
        <scheme val="minor"/>
      </rPr>
      <t xml:space="preserve"> DE LA SUBASTA INVERSA ELECTRÓNICA No. IDRD-SG-SASI-0006-2024 , cuyo objeto es “PRESTACIÓN DEL SERVICIO PÚBLICO INTEGRAL DE TRANSPORTE TERRESTRE AUTOMOTOR DE PASAJEROS Y LA PRESTACIÓN DEL SERVICIO DE TRANSPORTE TERRESTRE AUTOMOTOR DE CARGA”, cuyo formato es diligenciado y firmado por los responsables DANIELA HENAO AGUDELO LUIS FERNANDO MARTINEZ NIETO y BRENDA MADRINAN NARVAEZ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</si>
</sst>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0"/>
      <name val="Arial"/>
      <family val="2"/>
    </font>
    <font>
      <b/>
      <sz val="10"/>
      <name val="Calibri"/>
      <family val="2"/>
      <scheme val="minor"/>
    </font>
    <font>
      <b/>
      <sz val="10"/>
      <name val="Arial"/>
      <family val="2"/>
    </font>
    <font>
      <sz val="10"/>
      <color theme="1"/>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1"/>
      <name val="Calibri"/>
      <family val="2"/>
    </font>
    <font>
      <b/>
      <sz val="10"/>
      <name val="Calibri"/>
      <family val="2"/>
    </font>
    <font>
      <b/>
      <sz val="8"/>
      <name val="Calibri"/>
      <family val="2"/>
    </font>
    <font>
      <b/>
      <sz val="20"/>
      <name val="Calibri"/>
      <family val="2"/>
      <scheme val="minor"/>
    </font>
    <font>
      <b/>
      <sz val="24"/>
      <name val="Calibri"/>
      <family val="2"/>
      <scheme val="minor"/>
    </font>
    <font>
      <b/>
      <sz val="18"/>
      <name val="Calibri"/>
      <family val="2"/>
      <scheme val="minor"/>
    </font>
    <font>
      <b/>
      <sz val="20"/>
      <color theme="1"/>
      <name val="Arial Narrow"/>
      <family val="2"/>
    </font>
    <font>
      <b/>
      <sz val="24"/>
      <name val="Arial"/>
      <family val="2"/>
    </font>
    <font>
      <b/>
      <u/>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4B084"/>
        <bgColor rgb="FF000000"/>
      </patternFill>
    </fill>
    <fill>
      <patternFill patternType="solid">
        <fgColor theme="8"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diagonal/>
    </border>
    <border>
      <left/>
      <right/>
      <top style="thin">
        <color indexed="64"/>
      </top>
      <bottom style="thick">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160">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6" fillId="0" borderId="0" xfId="0" applyFont="1" applyAlignment="1">
      <alignment horizontal="left" vertical="center"/>
    </xf>
    <xf numFmtId="0" fontId="7" fillId="2" borderId="0" xfId="0" applyFont="1" applyFill="1" applyAlignment="1">
      <alignment vertical="center"/>
    </xf>
    <xf numFmtId="0" fontId="10" fillId="0" borderId="0" xfId="4"/>
    <xf numFmtId="0" fontId="10" fillId="6" borderId="1" xfId="4" applyFill="1" applyBorder="1" applyAlignment="1">
      <alignment horizontal="center"/>
    </xf>
    <xf numFmtId="0" fontId="7" fillId="3" borderId="6" xfId="0" applyFont="1" applyFill="1" applyBorder="1" applyAlignment="1">
      <alignment horizontal="left" vertical="center" wrapText="1"/>
    </xf>
    <xf numFmtId="0" fontId="15" fillId="9" borderId="6" xfId="0" applyFont="1" applyFill="1" applyBorder="1" applyAlignment="1">
      <alignment horizontal="center" vertical="center" wrapText="1"/>
    </xf>
    <xf numFmtId="0" fontId="21" fillId="11" borderId="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4" xfId="0" applyFont="1" applyBorder="1" applyAlignment="1">
      <alignment horizontal="left" vertical="center" wrapText="1"/>
    </xf>
    <xf numFmtId="0" fontId="3" fillId="2" borderId="20"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11"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5" borderId="13" xfId="2" applyFont="1" applyFill="1" applyBorder="1" applyAlignment="1">
      <alignment horizontal="left" vertical="center" wrapText="1"/>
    </xf>
    <xf numFmtId="14" fontId="3" fillId="2" borderId="13" xfId="0" applyNumberFormat="1" applyFont="1" applyFill="1" applyBorder="1" applyAlignment="1">
      <alignment horizontal="left" vertical="center" wrapText="1"/>
    </xf>
    <xf numFmtId="0" fontId="3" fillId="2" borderId="14" xfId="0" applyFont="1" applyFill="1" applyBorder="1" applyAlignment="1">
      <alignment horizontal="center" wrapText="1"/>
    </xf>
    <xf numFmtId="0" fontId="3" fillId="2" borderId="16"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3" fillId="0" borderId="16" xfId="0" applyFont="1" applyBorder="1" applyAlignment="1">
      <alignment horizontal="left" vertical="center" wrapText="1"/>
    </xf>
    <xf numFmtId="0" fontId="3" fillId="5" borderId="16" xfId="2" applyFont="1" applyFill="1" applyBorder="1" applyAlignment="1">
      <alignment horizontal="left" vertical="center" wrapText="1"/>
    </xf>
    <xf numFmtId="14" fontId="3" fillId="2" borderId="16" xfId="0" applyNumberFormat="1"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19" fillId="11" borderId="27" xfId="5" applyFont="1" applyFill="1" applyBorder="1" applyAlignment="1">
      <alignment horizontal="center" vertical="center" wrapText="1"/>
    </xf>
    <xf numFmtId="0" fontId="3" fillId="2" borderId="28" xfId="0" applyFont="1" applyFill="1" applyBorder="1" applyAlignment="1">
      <alignment horizontal="center" vertical="center" wrapText="1"/>
    </xf>
    <xf numFmtId="0" fontId="14" fillId="8" borderId="28" xfId="0" applyFont="1" applyFill="1" applyBorder="1" applyAlignment="1">
      <alignment horizontal="center" vertical="center" wrapText="1"/>
    </xf>
    <xf numFmtId="1" fontId="10" fillId="0" borderId="28"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3" fillId="2" borderId="28" xfId="0" applyFont="1" applyFill="1" applyBorder="1" applyAlignment="1">
      <alignment horizontal="left" vertical="center" wrapText="1"/>
    </xf>
    <xf numFmtId="0" fontId="3" fillId="11" borderId="28" xfId="0" applyFont="1" applyFill="1" applyBorder="1" applyAlignment="1">
      <alignment horizontal="left" vertical="center" wrapText="1"/>
    </xf>
    <xf numFmtId="0" fontId="3" fillId="0" borderId="28" xfId="0" applyFont="1" applyBorder="1" applyAlignment="1">
      <alignment horizontal="left" vertical="center" wrapText="1"/>
    </xf>
    <xf numFmtId="0" fontId="9" fillId="0" borderId="28" xfId="0" applyFont="1" applyBorder="1" applyAlignment="1">
      <alignment horizontal="left" vertical="center" wrapText="1"/>
    </xf>
    <xf numFmtId="0" fontId="7" fillId="0" borderId="28" xfId="0" applyFont="1" applyBorder="1" applyAlignment="1">
      <alignment horizontal="left" vertical="center" wrapText="1"/>
    </xf>
    <xf numFmtId="0" fontId="3" fillId="5" borderId="28" xfId="2" applyFont="1" applyFill="1" applyBorder="1" applyAlignment="1">
      <alignment horizontal="left" vertical="center" wrapText="1"/>
    </xf>
    <xf numFmtId="14" fontId="3" fillId="2" borderId="28" xfId="0" applyNumberFormat="1" applyFont="1" applyFill="1" applyBorder="1" applyAlignment="1">
      <alignment horizontal="left" vertical="center" wrapText="1"/>
    </xf>
    <xf numFmtId="0" fontId="3" fillId="2" borderId="29" xfId="0" applyFont="1" applyFill="1" applyBorder="1" applyAlignment="1">
      <alignment horizontal="center" vertical="center" wrapText="1"/>
    </xf>
    <xf numFmtId="0" fontId="6" fillId="4" borderId="31" xfId="0" applyFont="1" applyFill="1" applyBorder="1" applyAlignment="1">
      <alignment horizontal="left" vertical="center" wrapText="1"/>
    </xf>
    <xf numFmtId="0" fontId="20" fillId="11" borderId="38" xfId="0" applyFont="1" applyFill="1" applyBorder="1" applyAlignment="1">
      <alignment horizontal="center" vertical="center" wrapText="1"/>
    </xf>
    <xf numFmtId="0" fontId="15" fillId="9" borderId="6" xfId="0" applyFont="1" applyFill="1" applyBorder="1" applyAlignment="1">
      <alignment vertical="center" wrapText="1"/>
    </xf>
    <xf numFmtId="0" fontId="15" fillId="9" borderId="6" xfId="0" applyFont="1" applyFill="1" applyBorder="1" applyAlignment="1">
      <alignment wrapText="1"/>
    </xf>
    <xf numFmtId="0" fontId="16" fillId="9" borderId="6" xfId="0" applyFont="1" applyFill="1" applyBorder="1" applyAlignment="1">
      <alignment wrapText="1"/>
    </xf>
    <xf numFmtId="0" fontId="15" fillId="9"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8" fillId="4" borderId="3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16" fillId="10" borderId="6" xfId="0" applyFont="1" applyFill="1" applyBorder="1" applyAlignment="1">
      <alignment wrapText="1"/>
    </xf>
    <xf numFmtId="0" fontId="13" fillId="7" borderId="6" xfId="0" applyFont="1" applyFill="1" applyBorder="1" applyAlignment="1">
      <alignment vertical="center" wrapText="1"/>
    </xf>
    <xf numFmtId="0" fontId="3" fillId="2" borderId="45" xfId="0" applyFont="1" applyFill="1" applyBorder="1" applyAlignment="1">
      <alignment horizontal="center" vertical="center" wrapText="1"/>
    </xf>
    <xf numFmtId="0" fontId="14" fillId="8" borderId="45" xfId="0" applyFont="1" applyFill="1" applyBorder="1" applyAlignment="1">
      <alignment horizontal="center" vertical="center" wrapText="1"/>
    </xf>
    <xf numFmtId="1" fontId="10" fillId="0" borderId="45" xfId="0" applyNumberFormat="1" applyFont="1" applyBorder="1" applyAlignment="1">
      <alignment horizontal="center" vertical="center" wrapText="1"/>
    </xf>
    <xf numFmtId="0" fontId="7" fillId="0" borderId="45" xfId="0" applyFont="1" applyBorder="1" applyAlignment="1">
      <alignment horizontal="center"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11" borderId="48" xfId="0" applyFont="1" applyFill="1" applyBorder="1" applyAlignment="1">
      <alignment horizontal="left" vertical="center" wrapText="1"/>
    </xf>
    <xf numFmtId="0" fontId="3" fillId="0" borderId="48" xfId="0" applyFont="1" applyBorder="1" applyAlignment="1">
      <alignment horizontal="left" vertical="center" wrapText="1"/>
    </xf>
    <xf numFmtId="0" fontId="9" fillId="0" borderId="48" xfId="0" applyFont="1" applyBorder="1" applyAlignment="1">
      <alignment horizontal="left" vertical="center" wrapText="1"/>
    </xf>
    <xf numFmtId="0" fontId="7" fillId="0" borderId="48" xfId="0" applyFont="1" applyBorder="1" applyAlignment="1">
      <alignment horizontal="left" vertical="center" wrapText="1"/>
    </xf>
    <xf numFmtId="0" fontId="3" fillId="5" borderId="48" xfId="2" applyFont="1" applyFill="1" applyBorder="1" applyAlignment="1">
      <alignment horizontal="left" vertical="center" wrapText="1"/>
    </xf>
    <xf numFmtId="14" fontId="3" fillId="2" borderId="48" xfId="0" applyNumberFormat="1" applyFont="1" applyFill="1" applyBorder="1" applyAlignment="1">
      <alignment horizontal="left" vertical="center" wrapText="1"/>
    </xf>
    <xf numFmtId="0" fontId="9" fillId="2" borderId="48" xfId="0" applyFont="1" applyFill="1" applyBorder="1" applyAlignment="1">
      <alignment horizontal="center" vertical="center" wrapText="1"/>
    </xf>
    <xf numFmtId="0" fontId="6" fillId="4" borderId="49" xfId="0" applyFont="1" applyFill="1" applyBorder="1" applyAlignment="1">
      <alignment horizontal="left" vertical="center" wrapText="1"/>
    </xf>
    <xf numFmtId="0" fontId="7" fillId="11" borderId="48" xfId="5" applyFont="1" applyFill="1" applyBorder="1" applyAlignment="1">
      <alignment horizontal="center" vertical="center" wrapText="1"/>
    </xf>
    <xf numFmtId="0" fontId="6" fillId="11" borderId="47" xfId="0" applyFont="1" applyFill="1" applyBorder="1" applyAlignment="1">
      <alignment horizontal="left" vertical="center" wrapText="1"/>
    </xf>
    <xf numFmtId="0" fontId="6" fillId="11" borderId="50" xfId="0" applyFont="1" applyFill="1" applyBorder="1" applyAlignment="1">
      <alignment horizontal="center" vertical="center"/>
    </xf>
    <xf numFmtId="0" fontId="6" fillId="11" borderId="40" xfId="0" applyFont="1" applyFill="1" applyBorder="1" applyAlignment="1">
      <alignment horizontal="center" vertical="center"/>
    </xf>
    <xf numFmtId="0" fontId="6" fillId="11" borderId="43" xfId="0" applyFont="1" applyFill="1" applyBorder="1" applyAlignment="1">
      <alignment horizontal="center" vertical="center"/>
    </xf>
    <xf numFmtId="0" fontId="6" fillId="11" borderId="8" xfId="0" applyFont="1" applyFill="1" applyBorder="1" applyAlignment="1">
      <alignment vertical="center" wrapText="1"/>
    </xf>
    <xf numFmtId="0" fontId="6" fillId="11" borderId="8" xfId="0" applyFont="1" applyFill="1" applyBorder="1" applyAlignment="1">
      <alignment horizontal="center" vertical="center"/>
    </xf>
    <xf numFmtId="0" fontId="6" fillId="11" borderId="39" xfId="0" applyFont="1" applyFill="1" applyBorder="1" applyAlignment="1">
      <alignment horizontal="justify" vertical="center" wrapText="1"/>
    </xf>
    <xf numFmtId="0" fontId="6" fillId="11" borderId="42" xfId="0" applyFont="1" applyFill="1" applyBorder="1" applyAlignment="1">
      <alignment vertical="center" wrapText="1"/>
    </xf>
    <xf numFmtId="0" fontId="20" fillId="11" borderId="34" xfId="0" applyFont="1" applyFill="1" applyBorder="1" applyAlignment="1">
      <alignment horizontal="center" vertical="center" wrapText="1"/>
    </xf>
    <xf numFmtId="0" fontId="20" fillId="11" borderId="53" xfId="0" applyFont="1" applyFill="1" applyBorder="1" applyAlignment="1">
      <alignment horizontal="center" vertical="center" wrapText="1"/>
    </xf>
    <xf numFmtId="0" fontId="20" fillId="11" borderId="35" xfId="0" applyFont="1" applyFill="1" applyBorder="1" applyAlignment="1">
      <alignment horizontal="center" vertical="center" wrapText="1"/>
    </xf>
    <xf numFmtId="0" fontId="20" fillId="11" borderId="36"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37" xfId="0" applyFont="1" applyFill="1" applyBorder="1" applyAlignment="1">
      <alignment horizontal="center" vertical="center" wrapText="1"/>
    </xf>
    <xf numFmtId="0" fontId="21" fillId="11" borderId="12" xfId="0" applyFont="1" applyFill="1" applyBorder="1" applyAlignment="1">
      <alignment horizontal="center" vertical="center"/>
    </xf>
    <xf numFmtId="0" fontId="21" fillId="11" borderId="15" xfId="0" applyFont="1" applyFill="1" applyBorder="1" applyAlignment="1">
      <alignment horizontal="center" vertical="center"/>
    </xf>
    <xf numFmtId="0" fontId="6" fillId="11" borderId="41" xfId="0" applyFont="1" applyFill="1" applyBorder="1" applyAlignment="1">
      <alignment horizontal="justify" vertical="center" wrapText="1"/>
    </xf>
    <xf numFmtId="0" fontId="6" fillId="11" borderId="42" xfId="0" applyFont="1" applyFill="1" applyBorder="1" applyAlignment="1">
      <alignment horizontal="justify" vertical="center" wrapText="1"/>
    </xf>
    <xf numFmtId="0" fontId="6" fillId="11" borderId="51" xfId="0" applyFont="1" applyFill="1" applyBorder="1" applyAlignment="1">
      <alignment horizontal="center" vertical="center"/>
    </xf>
    <xf numFmtId="0" fontId="6" fillId="11" borderId="29" xfId="0" applyFont="1" applyFill="1" applyBorder="1" applyAlignment="1">
      <alignment horizontal="center" vertical="center"/>
    </xf>
    <xf numFmtId="0" fontId="20" fillId="11" borderId="55" xfId="0" applyFont="1" applyFill="1" applyBorder="1" applyAlignment="1">
      <alignment horizontal="center" vertical="center" wrapText="1"/>
    </xf>
    <xf numFmtId="0" fontId="20" fillId="11" borderId="56" xfId="0" applyFont="1" applyFill="1" applyBorder="1" applyAlignment="1">
      <alignment horizontal="center" vertical="center" wrapText="1"/>
    </xf>
    <xf numFmtId="0" fontId="6" fillId="11" borderId="57"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6" fillId="11" borderId="54"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18" fillId="11" borderId="2" xfId="0" applyFont="1" applyFill="1" applyBorder="1" applyAlignment="1">
      <alignment horizontal="center"/>
    </xf>
    <xf numFmtId="0" fontId="18" fillId="11" borderId="3" xfId="0" applyFont="1" applyFill="1" applyBorder="1" applyAlignment="1">
      <alignment horizontal="center"/>
    </xf>
    <xf numFmtId="1" fontId="10" fillId="0" borderId="13" xfId="0" applyNumberFormat="1" applyFont="1" applyBorder="1" applyAlignment="1">
      <alignment horizontal="center" vertical="center" wrapText="1"/>
    </xf>
    <xf numFmtId="1" fontId="10" fillId="0" borderId="16" xfId="0" applyNumberFormat="1" applyFont="1" applyBorder="1" applyAlignment="1">
      <alignment horizontal="center" vertical="center" wrapText="1"/>
    </xf>
    <xf numFmtId="14" fontId="3" fillId="2" borderId="4" xfId="0" applyNumberFormat="1" applyFont="1" applyFill="1" applyBorder="1" applyAlignment="1">
      <alignment horizontal="center" vertical="center" wrapText="1"/>
    </xf>
    <xf numFmtId="14" fontId="3" fillId="2" borderId="16" xfId="0" applyNumberFormat="1" applyFont="1" applyFill="1" applyBorder="1" applyAlignment="1">
      <alignment horizontal="center" vertical="center" wrapText="1"/>
    </xf>
    <xf numFmtId="0" fontId="6" fillId="4" borderId="32"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2" borderId="1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7" fillId="0" borderId="4"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3" fillId="0" borderId="4" xfId="0" applyFont="1" applyBorder="1" applyAlignment="1">
      <alignment horizontal="center" vertical="center" wrapText="1"/>
    </xf>
    <xf numFmtId="0" fontId="17" fillId="2" borderId="0" xfId="0" applyFont="1" applyFill="1" applyAlignment="1">
      <alignment horizontal="left"/>
    </xf>
    <xf numFmtId="0" fontId="3" fillId="2" borderId="0" xfId="0" applyFont="1" applyFill="1" applyAlignment="1">
      <alignment horizontal="center"/>
    </xf>
    <xf numFmtId="0" fontId="3" fillId="2" borderId="4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cellXfs>
  <cellStyles count="6">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4"/>
  <sheetViews>
    <sheetView tabSelected="1" zoomScale="123" zoomScaleNormal="123" zoomScaleSheetLayoutView="70" workbookViewId="0">
      <selection activeCell="W6" sqref="W6"/>
    </sheetView>
  </sheetViews>
  <sheetFormatPr baseColWidth="10" defaultColWidth="11.42578125" defaultRowHeight="12.75" x14ac:dyDescent="0.2"/>
  <cols>
    <col min="1" max="1" width="11.42578125" style="3"/>
    <col min="2" max="2" width="23" style="3" customWidth="1"/>
    <col min="3" max="3" width="32.42578125" style="3" customWidth="1"/>
    <col min="4" max="4" width="11.140625" style="3" customWidth="1"/>
    <col min="5" max="5" width="16.140625" style="3" customWidth="1"/>
    <col min="6" max="6" width="24.140625" style="3" customWidth="1"/>
    <col min="7" max="7" width="24.28515625" style="3" customWidth="1"/>
    <col min="8" max="8" width="49.85546875" style="1" customWidth="1"/>
    <col min="9" max="9" width="32.5703125" style="3" customWidth="1"/>
    <col min="10" max="10" width="22.85546875" style="3" customWidth="1"/>
    <col min="11" max="11" width="17.140625" style="3" customWidth="1"/>
    <col min="12" max="12" width="14.28515625" style="3" hidden="1" customWidth="1"/>
    <col min="13" max="13" width="16.5703125" style="3" customWidth="1"/>
    <col min="14" max="14" width="12.85546875" style="3" customWidth="1"/>
    <col min="15" max="15" width="26" style="3" customWidth="1"/>
    <col min="16" max="16" width="34.85546875" style="3" customWidth="1"/>
    <col min="17" max="17" width="24" style="3" customWidth="1"/>
    <col min="18" max="18" width="32.5703125" style="3" customWidth="1"/>
    <col min="19" max="19" width="35" style="3" customWidth="1"/>
    <col min="20" max="20" width="44.5703125" style="3" customWidth="1"/>
    <col min="21" max="21" width="30.7109375" style="3" customWidth="1"/>
    <col min="22" max="22" width="15.28515625" style="3" customWidth="1"/>
    <col min="23" max="23" width="63.28515625" style="3" customWidth="1"/>
    <col min="24" max="28" width="15.7109375" style="2" customWidth="1"/>
    <col min="29" max="29" width="21.5703125" style="2" customWidth="1"/>
    <col min="30" max="37" width="15.7109375" style="2" customWidth="1"/>
    <col min="38" max="44" width="15.7109375" style="3" customWidth="1"/>
    <col min="45" max="45" width="41" style="4" customWidth="1"/>
    <col min="46" max="46" width="17" style="3" customWidth="1"/>
    <col min="47" max="47" width="13.85546875" style="3" customWidth="1"/>
    <col min="48" max="48" width="62" style="1" customWidth="1"/>
    <col min="49" max="49" width="30.7109375" style="1" customWidth="1"/>
    <col min="50" max="50" width="39.5703125" style="1" customWidth="1"/>
    <col min="51" max="51" width="33.28515625" style="1" customWidth="1"/>
    <col min="52" max="52" width="18" style="1" customWidth="1"/>
    <col min="53" max="53" width="22.28515625" style="1" customWidth="1"/>
    <col min="54" max="101" width="11.42578125" style="1"/>
    <col min="102" max="16384" width="11.42578125" style="3"/>
  </cols>
  <sheetData>
    <row r="1" spans="1:59" ht="13.5" thickBot="1" x14ac:dyDescent="0.25">
      <c r="B1" s="1"/>
      <c r="C1" s="1"/>
      <c r="D1" s="1"/>
      <c r="E1" s="1"/>
      <c r="F1" s="1"/>
      <c r="G1" s="1"/>
      <c r="I1" s="1"/>
      <c r="J1" s="1"/>
      <c r="K1" s="1"/>
      <c r="L1" s="1"/>
      <c r="M1" s="1"/>
      <c r="N1" s="1"/>
      <c r="O1" s="1"/>
      <c r="P1" s="1"/>
      <c r="Q1" s="1"/>
      <c r="R1" s="1"/>
      <c r="S1" s="1"/>
      <c r="T1" s="1"/>
      <c r="U1" s="1"/>
      <c r="V1" s="1"/>
      <c r="W1" s="1"/>
      <c r="X1" s="11"/>
      <c r="Y1" s="11"/>
      <c r="Z1" s="11"/>
      <c r="AA1" s="11"/>
      <c r="AB1" s="11"/>
      <c r="AC1" s="11"/>
      <c r="AD1" s="11"/>
      <c r="AE1" s="11"/>
      <c r="AF1" s="11"/>
      <c r="AG1" s="11"/>
      <c r="AH1" s="11"/>
      <c r="AI1" s="11"/>
      <c r="AJ1" s="11"/>
      <c r="AK1" s="11"/>
      <c r="AL1" s="1"/>
      <c r="AM1" s="1"/>
      <c r="AN1" s="1"/>
      <c r="AO1" s="1"/>
      <c r="AP1" s="1"/>
      <c r="AQ1" s="1"/>
      <c r="AR1" s="1"/>
      <c r="AS1" s="12"/>
      <c r="AT1" s="1"/>
      <c r="AU1" s="1"/>
    </row>
    <row r="2" spans="1:59" ht="31.7" customHeight="1" thickBot="1" x14ac:dyDescent="0.45">
      <c r="B2" s="150" t="s">
        <v>234</v>
      </c>
      <c r="C2" s="150"/>
      <c r="D2" s="150"/>
      <c r="E2" s="150"/>
      <c r="F2" s="1"/>
      <c r="G2" s="1"/>
      <c r="I2" s="1"/>
      <c r="J2" s="1"/>
      <c r="K2" s="1"/>
      <c r="L2" s="1"/>
      <c r="M2" s="1"/>
      <c r="N2" s="1"/>
      <c r="O2" s="1"/>
      <c r="P2" s="1"/>
      <c r="Q2" s="1"/>
      <c r="R2" s="1"/>
      <c r="S2" s="1"/>
      <c r="T2" s="1"/>
      <c r="U2" s="1"/>
      <c r="V2" s="1"/>
      <c r="W2" s="1"/>
      <c r="X2" s="11"/>
      <c r="Y2" s="11"/>
      <c r="Z2" s="11"/>
      <c r="AA2" s="11"/>
      <c r="AB2" s="11"/>
      <c r="AC2" s="11"/>
      <c r="AD2" s="11"/>
      <c r="AE2" s="11"/>
      <c r="AF2" s="11"/>
      <c r="AG2" s="11"/>
      <c r="AH2" s="11"/>
      <c r="AI2" s="11"/>
      <c r="AJ2" s="11"/>
      <c r="AK2" s="11"/>
      <c r="AL2" s="1"/>
      <c r="AM2" s="1"/>
      <c r="AN2" s="1"/>
      <c r="AO2" s="1"/>
      <c r="AP2" s="1"/>
      <c r="AQ2" s="1"/>
      <c r="AR2" s="1"/>
      <c r="AS2" s="12"/>
      <c r="AT2" s="1"/>
      <c r="AU2" s="1"/>
      <c r="AY2" s="90" t="s">
        <v>239</v>
      </c>
      <c r="AZ2" s="91"/>
      <c r="BA2" s="92"/>
    </row>
    <row r="3" spans="1:59" ht="47.25" customHeight="1" thickBot="1" x14ac:dyDescent="0.55000000000000004">
      <c r="B3" s="14"/>
      <c r="C3" s="1"/>
      <c r="D3" s="1"/>
      <c r="E3" s="1"/>
      <c r="F3" s="1"/>
      <c r="G3" s="151"/>
      <c r="H3" s="151"/>
      <c r="I3" s="151"/>
      <c r="J3" s="1"/>
      <c r="K3" s="1"/>
      <c r="L3" s="1"/>
      <c r="M3" s="1"/>
      <c r="N3" s="1"/>
      <c r="O3" s="1"/>
      <c r="P3" s="1"/>
      <c r="Q3" s="1"/>
      <c r="R3" s="1"/>
      <c r="S3" s="1"/>
      <c r="T3" s="1"/>
      <c r="U3" s="1"/>
      <c r="V3" s="113" t="s">
        <v>236</v>
      </c>
      <c r="W3" s="114"/>
      <c r="X3" s="11"/>
      <c r="Y3" s="11"/>
      <c r="Z3" s="11"/>
      <c r="AA3" s="11"/>
      <c r="AB3" s="11"/>
      <c r="AC3" s="11"/>
      <c r="AD3" s="11"/>
      <c r="AE3" s="11"/>
      <c r="AF3" s="11"/>
      <c r="AG3" s="11"/>
      <c r="AH3" s="11"/>
      <c r="AI3" s="11"/>
      <c r="AJ3" s="11"/>
      <c r="AK3" s="11"/>
      <c r="AL3" s="1"/>
      <c r="AM3" s="1"/>
      <c r="AN3" s="1"/>
      <c r="AO3" s="1"/>
      <c r="AP3" s="1"/>
      <c r="AQ3" s="1"/>
      <c r="AR3" s="1"/>
      <c r="AS3" s="12"/>
      <c r="AT3" s="1"/>
      <c r="AU3" s="1"/>
      <c r="AY3" s="93"/>
      <c r="AZ3" s="94"/>
      <c r="BA3" s="95"/>
    </row>
    <row r="4" spans="1:59" s="9" customFormat="1" ht="120" customHeight="1" thickBot="1" x14ac:dyDescent="0.25">
      <c r="B4" s="17" t="s">
        <v>22</v>
      </c>
      <c r="C4" s="17" t="s">
        <v>23</v>
      </c>
      <c r="D4" s="17" t="s">
        <v>24</v>
      </c>
      <c r="E4" s="17" t="s">
        <v>25</v>
      </c>
      <c r="F4" s="17" t="s">
        <v>26</v>
      </c>
      <c r="G4" s="18" t="s">
        <v>225</v>
      </c>
      <c r="H4" s="18" t="s">
        <v>226</v>
      </c>
      <c r="I4" s="18" t="s">
        <v>227</v>
      </c>
      <c r="J4" s="56" t="s">
        <v>27</v>
      </c>
      <c r="K4" s="63" t="s">
        <v>28</v>
      </c>
      <c r="L4" s="64" t="s">
        <v>29</v>
      </c>
      <c r="M4" s="17" t="s">
        <v>30</v>
      </c>
      <c r="N4" s="17" t="s">
        <v>31</v>
      </c>
      <c r="O4" s="17" t="s">
        <v>32</v>
      </c>
      <c r="P4" s="17" t="s">
        <v>33</v>
      </c>
      <c r="Q4" s="55" t="s">
        <v>34</v>
      </c>
      <c r="R4" s="56" t="s">
        <v>228</v>
      </c>
      <c r="S4" s="56" t="s">
        <v>229</v>
      </c>
      <c r="T4" s="57" t="s">
        <v>230</v>
      </c>
      <c r="U4" s="57" t="s">
        <v>35</v>
      </c>
      <c r="V4" s="40" t="s">
        <v>237</v>
      </c>
      <c r="W4" s="40" t="s">
        <v>238</v>
      </c>
      <c r="X4" s="17" t="s">
        <v>36</v>
      </c>
      <c r="Y4" s="17" t="s">
        <v>37</v>
      </c>
      <c r="Z4" s="17" t="s">
        <v>38</v>
      </c>
      <c r="AA4" s="17" t="s">
        <v>39</v>
      </c>
      <c r="AB4" s="17" t="s">
        <v>40</v>
      </c>
      <c r="AC4" s="17" t="s">
        <v>41</v>
      </c>
      <c r="AD4" s="17" t="s">
        <v>42</v>
      </c>
      <c r="AE4" s="17" t="s">
        <v>43</v>
      </c>
      <c r="AF4" s="17" t="s">
        <v>44</v>
      </c>
      <c r="AG4" s="17" t="s">
        <v>45</v>
      </c>
      <c r="AH4" s="17" t="s">
        <v>46</v>
      </c>
      <c r="AI4" s="17" t="s">
        <v>47</v>
      </c>
      <c r="AJ4" s="17" t="s">
        <v>48</v>
      </c>
      <c r="AK4" s="17" t="s">
        <v>49</v>
      </c>
      <c r="AL4" s="17" t="s">
        <v>50</v>
      </c>
      <c r="AM4" s="17" t="s">
        <v>51</v>
      </c>
      <c r="AN4" s="17" t="s">
        <v>52</v>
      </c>
      <c r="AO4" s="17" t="s">
        <v>53</v>
      </c>
      <c r="AP4" s="17" t="s">
        <v>54</v>
      </c>
      <c r="AQ4" s="17" t="s">
        <v>55</v>
      </c>
      <c r="AR4" s="17" t="s">
        <v>56</v>
      </c>
      <c r="AS4" s="58" t="s">
        <v>57</v>
      </c>
      <c r="AT4" s="17" t="s">
        <v>58</v>
      </c>
      <c r="AU4" s="17" t="s">
        <v>59</v>
      </c>
      <c r="AV4" s="59" t="s">
        <v>60</v>
      </c>
      <c r="AW4" s="17" t="s">
        <v>61</v>
      </c>
      <c r="AX4" s="60" t="s">
        <v>62</v>
      </c>
      <c r="AY4" s="102" t="s">
        <v>240</v>
      </c>
      <c r="AZ4" s="103"/>
      <c r="BA4" s="54" t="s">
        <v>241</v>
      </c>
    </row>
    <row r="5" spans="1:59" s="13" customFormat="1" ht="206.25" customHeight="1" thickTop="1" thickBot="1" x14ac:dyDescent="0.3">
      <c r="A5" s="19">
        <v>1</v>
      </c>
      <c r="B5" s="20" t="s">
        <v>63</v>
      </c>
      <c r="C5" s="21" t="s">
        <v>64</v>
      </c>
      <c r="D5" s="21" t="s">
        <v>65</v>
      </c>
      <c r="E5" s="22" t="s">
        <v>66</v>
      </c>
      <c r="F5" s="23" t="s">
        <v>67</v>
      </c>
      <c r="G5" s="23" t="s">
        <v>68</v>
      </c>
      <c r="H5" s="24" t="s">
        <v>242</v>
      </c>
      <c r="I5" s="152" t="s">
        <v>69</v>
      </c>
      <c r="J5" s="65" t="s">
        <v>70</v>
      </c>
      <c r="K5" s="66" t="str">
        <f>IF(L5&lt;6,"Moderado (3)",IF(L5&lt;12,"Mayor (4)","Catastrófico (5)"))</f>
        <v>Mayor (4)</v>
      </c>
      <c r="L5" s="67">
        <f>COUNTIF('Criterios impacto 1'!H2:H20,"SI")</f>
        <v>7</v>
      </c>
      <c r="M5" s="68" t="str">
        <f>VLOOKUP(CONCATENATE(J5,K5),Parámetros!$A$56:$B$80,2,FALSE)</f>
        <v>Extremo (12)</v>
      </c>
      <c r="N5" s="69" t="s">
        <v>71</v>
      </c>
      <c r="O5" s="69" t="s">
        <v>72</v>
      </c>
      <c r="P5" s="70" t="s">
        <v>73</v>
      </c>
      <c r="Q5" s="71" t="s">
        <v>74</v>
      </c>
      <c r="R5" s="72" t="s">
        <v>75</v>
      </c>
      <c r="S5" s="72" t="s">
        <v>76</v>
      </c>
      <c r="T5" s="72" t="s">
        <v>77</v>
      </c>
      <c r="U5" s="72" t="s">
        <v>78</v>
      </c>
      <c r="V5" s="81" t="s">
        <v>243</v>
      </c>
      <c r="W5" s="73" t="s">
        <v>244</v>
      </c>
      <c r="X5" s="74">
        <v>15</v>
      </c>
      <c r="Y5" s="74">
        <v>15</v>
      </c>
      <c r="Z5" s="74">
        <v>15</v>
      </c>
      <c r="AA5" s="74">
        <v>15</v>
      </c>
      <c r="AB5" s="74">
        <v>15</v>
      </c>
      <c r="AC5" s="74">
        <v>15</v>
      </c>
      <c r="AD5" s="74">
        <v>10</v>
      </c>
      <c r="AE5" s="74">
        <f t="shared" ref="AE5:AE10" si="0">SUM(X5:AD5)</f>
        <v>100</v>
      </c>
      <c r="AF5" s="74" t="str">
        <f t="shared" ref="AF5" si="1">_xlfn.IFS(AE5&lt;=85,"Débil",AE5&gt;=96,"Fuerte",AE5&gt;=86,"Moderado")</f>
        <v>Fuerte</v>
      </c>
      <c r="AG5" s="74" t="s">
        <v>79</v>
      </c>
      <c r="AH5" s="74" t="str">
        <f>VLOOKUP(CONCATENATE(AF5,AG5),Parámetros!$A$2:$B$10,2,FALSE)</f>
        <v>Fuerte</v>
      </c>
      <c r="AI5" s="74">
        <f t="shared" ref="AI5:AI10" si="2">_xlfn.IFS(AH5="Fuerte",100,AH5="Moderado",50,AH5="Débil",0)</f>
        <v>100</v>
      </c>
      <c r="AJ5" s="72" t="str">
        <f>_xlfn.IFS(AVERAGE(AI5:AI5)=100,"Fuerte",AVERAGE(AI5:AI5)&lt;50,"Débil",AVERAGE(AI5:AI5)&gt;=50,"Moderado")</f>
        <v>Fuerte</v>
      </c>
      <c r="AK5" s="72" t="s">
        <v>80</v>
      </c>
      <c r="AL5" s="72" t="s">
        <v>81</v>
      </c>
      <c r="AM5" s="74">
        <f>VLOOKUP(CONCATENATE(AJ5,AK5,AL5),Parámetros!$A$13:$B$24,2,FALSE)</f>
        <v>2</v>
      </c>
      <c r="AN5" s="74">
        <f>VLOOKUP(CONCATENATE(AJ5,AK5,AL5),Parámetros!$A$27:$B$38,2,FALSE)</f>
        <v>0</v>
      </c>
      <c r="AO5" s="75" t="s">
        <v>82</v>
      </c>
      <c r="AP5" s="75" t="s">
        <v>83</v>
      </c>
      <c r="AQ5" s="76" t="str">
        <f>VLOOKUP(CONCATENATE(AO5,AP5),Parámetros!$A$56:$B$80,2,FALSE)</f>
        <v>Alto (8)</v>
      </c>
      <c r="AR5" s="74" t="s">
        <v>84</v>
      </c>
      <c r="AS5" s="77" t="s">
        <v>85</v>
      </c>
      <c r="AT5" s="72" t="s">
        <v>72</v>
      </c>
      <c r="AU5" s="78" t="s">
        <v>235</v>
      </c>
      <c r="AV5" s="79" t="s">
        <v>86</v>
      </c>
      <c r="AW5" s="72" t="s">
        <v>87</v>
      </c>
      <c r="AX5" s="80" t="s">
        <v>88</v>
      </c>
      <c r="AY5" s="82" t="s">
        <v>253</v>
      </c>
      <c r="AZ5" s="104" t="s">
        <v>252</v>
      </c>
      <c r="BA5" s="83" t="s">
        <v>245</v>
      </c>
      <c r="BB5" s="9"/>
      <c r="BC5" s="9"/>
      <c r="BD5" s="9"/>
      <c r="BE5" s="9"/>
      <c r="BF5" s="9"/>
      <c r="BG5" s="9"/>
    </row>
    <row r="6" spans="1:59" s="13" customFormat="1" ht="96.75" customHeight="1" thickTop="1" x14ac:dyDescent="0.25">
      <c r="A6" s="96">
        <v>2</v>
      </c>
      <c r="B6" s="111" t="s">
        <v>63</v>
      </c>
      <c r="C6" s="111" t="s">
        <v>64</v>
      </c>
      <c r="D6" s="111" t="s">
        <v>65</v>
      </c>
      <c r="E6" s="109" t="s">
        <v>66</v>
      </c>
      <c r="F6" s="140" t="s">
        <v>67</v>
      </c>
      <c r="G6" s="140" t="s">
        <v>89</v>
      </c>
      <c r="H6" s="156" t="s">
        <v>231</v>
      </c>
      <c r="I6" s="130"/>
      <c r="J6" s="154" t="s">
        <v>90</v>
      </c>
      <c r="K6" s="141" t="str">
        <f>IF(L6&lt;6,"Moderado (3)",IF(L6&lt;12,"Mayor (4)","Catastrófico (5)"))</f>
        <v>Mayor (4)</v>
      </c>
      <c r="L6" s="115">
        <f>COUNTIF('Criterios impacto 2'!H2:H20,"SI")</f>
        <v>7</v>
      </c>
      <c r="M6" s="107" t="str">
        <f>VLOOKUP(CONCATENATE(J6,K6),Parámetros!$A$56:$B$80,2,FALSE)</f>
        <v>Extremo (16)</v>
      </c>
      <c r="N6" s="27" t="s">
        <v>71</v>
      </c>
      <c r="O6" s="27" t="s">
        <v>91</v>
      </c>
      <c r="P6" s="27" t="s">
        <v>92</v>
      </c>
      <c r="Q6" s="61" t="s">
        <v>74</v>
      </c>
      <c r="R6" s="61" t="s">
        <v>268</v>
      </c>
      <c r="S6" s="61" t="s">
        <v>93</v>
      </c>
      <c r="T6" s="61" t="s">
        <v>94</v>
      </c>
      <c r="U6" s="61" t="s">
        <v>95</v>
      </c>
      <c r="V6" s="62" t="s">
        <v>246</v>
      </c>
      <c r="W6" s="62" t="s">
        <v>269</v>
      </c>
      <c r="X6" s="25" t="s">
        <v>247</v>
      </c>
      <c r="Y6" s="25">
        <v>15</v>
      </c>
      <c r="Z6" s="25">
        <v>15</v>
      </c>
      <c r="AA6" s="25">
        <v>15</v>
      </c>
      <c r="AB6" s="25">
        <v>15</v>
      </c>
      <c r="AC6" s="25">
        <v>15</v>
      </c>
      <c r="AD6" s="25">
        <v>10</v>
      </c>
      <c r="AE6" s="25">
        <f t="shared" si="0"/>
        <v>85</v>
      </c>
      <c r="AF6" s="25" t="str">
        <f t="shared" ref="AF6:AF10" si="3">_xlfn.IFS(AE6&lt;=85,"Débil",AE6&gt;=96,"Fuerte",AE6&gt;=86,"Moderado")</f>
        <v>Débil</v>
      </c>
      <c r="AG6" s="25" t="s">
        <v>79</v>
      </c>
      <c r="AH6" s="25" t="str">
        <f>VLOOKUP(CONCATENATE(AF6,AG6),Parámetros!$A$2:$B$10,2,FALSE)</f>
        <v>Débil</v>
      </c>
      <c r="AI6" s="25">
        <f t="shared" si="2"/>
        <v>0</v>
      </c>
      <c r="AJ6" s="61" t="str">
        <f>_xlfn.IFS(AVERAGE(AI6)=100,"Fuerte",AVERAGE(AI6)&lt;50,"Débil",AVERAGE(AI6)&gt;=50,"Moderado")</f>
        <v>Débil</v>
      </c>
      <c r="AK6" s="61" t="s">
        <v>80</v>
      </c>
      <c r="AL6" s="61" t="s">
        <v>81</v>
      </c>
      <c r="AM6" s="61">
        <v>2</v>
      </c>
      <c r="AN6" s="61">
        <v>0</v>
      </c>
      <c r="AO6" s="133" t="s">
        <v>82</v>
      </c>
      <c r="AP6" s="133" t="s">
        <v>83</v>
      </c>
      <c r="AQ6" s="135" t="str">
        <f>VLOOKUP(CONCATENATE(AO6,AP6),Parámetros!$A$56:$B$80,2,FALSE)</f>
        <v>Alto (8)</v>
      </c>
      <c r="AR6" s="149" t="s">
        <v>84</v>
      </c>
      <c r="AS6" s="147" t="s">
        <v>96</v>
      </c>
      <c r="AT6" s="136" t="s">
        <v>72</v>
      </c>
      <c r="AU6" s="117" t="s">
        <v>235</v>
      </c>
      <c r="AV6" s="136" t="s">
        <v>97</v>
      </c>
      <c r="AW6" s="136" t="s">
        <v>98</v>
      </c>
      <c r="AX6" s="131" t="s">
        <v>88</v>
      </c>
      <c r="AY6" s="98" t="s">
        <v>254</v>
      </c>
      <c r="AZ6" s="105"/>
      <c r="BA6" s="100" t="s">
        <v>245</v>
      </c>
      <c r="BB6" s="9"/>
      <c r="BC6" s="9"/>
      <c r="BD6" s="9"/>
      <c r="BE6" s="9"/>
      <c r="BF6" s="9"/>
      <c r="BG6" s="9"/>
    </row>
    <row r="7" spans="1:59" s="13" customFormat="1" ht="118.5" customHeight="1" thickBot="1" x14ac:dyDescent="0.3">
      <c r="A7" s="97"/>
      <c r="B7" s="112"/>
      <c r="C7" s="112"/>
      <c r="D7" s="112"/>
      <c r="E7" s="110"/>
      <c r="F7" s="137"/>
      <c r="G7" s="137"/>
      <c r="H7" s="157"/>
      <c r="I7" s="153"/>
      <c r="J7" s="155"/>
      <c r="K7" s="142"/>
      <c r="L7" s="116"/>
      <c r="M7" s="108"/>
      <c r="N7" s="33" t="s">
        <v>99</v>
      </c>
      <c r="O7" s="33" t="s">
        <v>100</v>
      </c>
      <c r="P7" s="33" t="s">
        <v>101</v>
      </c>
      <c r="Q7" s="33" t="s">
        <v>74</v>
      </c>
      <c r="R7" s="33" t="s">
        <v>102</v>
      </c>
      <c r="S7" s="33" t="s">
        <v>103</v>
      </c>
      <c r="T7" s="33" t="s">
        <v>104</v>
      </c>
      <c r="U7" s="33" t="s">
        <v>105</v>
      </c>
      <c r="V7" s="34" t="s">
        <v>260</v>
      </c>
      <c r="W7" s="34" t="s">
        <v>259</v>
      </c>
      <c r="X7" s="35">
        <v>15</v>
      </c>
      <c r="Y7" s="35">
        <v>15</v>
      </c>
      <c r="Z7" s="35">
        <v>15</v>
      </c>
      <c r="AA7" s="35">
        <v>15</v>
      </c>
      <c r="AB7" s="35">
        <v>15</v>
      </c>
      <c r="AC7" s="35">
        <v>15</v>
      </c>
      <c r="AD7" s="35">
        <v>10</v>
      </c>
      <c r="AE7" s="35">
        <f>SUM(X7:AD7)</f>
        <v>100</v>
      </c>
      <c r="AF7" s="35" t="s">
        <v>79</v>
      </c>
      <c r="AG7" s="35" t="s">
        <v>79</v>
      </c>
      <c r="AH7" s="35" t="s">
        <v>106</v>
      </c>
      <c r="AI7" s="35">
        <v>100</v>
      </c>
      <c r="AJ7" s="33" t="s">
        <v>79</v>
      </c>
      <c r="AK7" s="33" t="s">
        <v>80</v>
      </c>
      <c r="AL7" s="33" t="s">
        <v>81</v>
      </c>
      <c r="AM7" s="33">
        <v>2</v>
      </c>
      <c r="AN7" s="33">
        <v>0</v>
      </c>
      <c r="AO7" s="134"/>
      <c r="AP7" s="134"/>
      <c r="AQ7" s="128"/>
      <c r="AR7" s="112"/>
      <c r="AS7" s="148"/>
      <c r="AT7" s="137"/>
      <c r="AU7" s="118"/>
      <c r="AV7" s="137"/>
      <c r="AW7" s="137"/>
      <c r="AX7" s="132"/>
      <c r="AY7" s="99"/>
      <c r="AZ7" s="105"/>
      <c r="BA7" s="101"/>
      <c r="BB7" s="9"/>
      <c r="BC7" s="9"/>
      <c r="BD7" s="9"/>
      <c r="BE7" s="9"/>
      <c r="BF7" s="9"/>
      <c r="BG7" s="9"/>
    </row>
    <row r="8" spans="1:59" s="13" customFormat="1" ht="164.25" customHeight="1" thickTop="1" thickBot="1" x14ac:dyDescent="0.3">
      <c r="A8" s="19">
        <v>3</v>
      </c>
      <c r="B8" s="20" t="s">
        <v>63</v>
      </c>
      <c r="C8" s="21" t="s">
        <v>64</v>
      </c>
      <c r="D8" s="21" t="s">
        <v>65</v>
      </c>
      <c r="E8" s="22" t="s">
        <v>66</v>
      </c>
      <c r="F8" s="23" t="s">
        <v>67</v>
      </c>
      <c r="G8" s="23" t="s">
        <v>107</v>
      </c>
      <c r="H8" s="26" t="s">
        <v>232</v>
      </c>
      <c r="I8" s="39" t="s">
        <v>261</v>
      </c>
      <c r="J8" s="41" t="s">
        <v>90</v>
      </c>
      <c r="K8" s="42" t="str">
        <f>IF(L8&lt;6,"Moderado (3)",IF(L8&lt;12,"Mayor (4)","Catastrófico (5)"))</f>
        <v>Mayor (4)</v>
      </c>
      <c r="L8" s="43">
        <f>COUNTIF('Criterios impacto 3'!H2:H20,"SI")</f>
        <v>7</v>
      </c>
      <c r="M8" s="44" t="str">
        <f>VLOOKUP(CONCATENATE(J8,K8),Parámetros!$A$56:$B$80,2,FALSE)</f>
        <v>Extremo (16)</v>
      </c>
      <c r="N8" s="45" t="s">
        <v>71</v>
      </c>
      <c r="O8" s="45" t="s">
        <v>72</v>
      </c>
      <c r="P8" s="45" t="s">
        <v>101</v>
      </c>
      <c r="Q8" s="45" t="s">
        <v>74</v>
      </c>
      <c r="R8" s="45" t="s">
        <v>108</v>
      </c>
      <c r="S8" s="45" t="s">
        <v>262</v>
      </c>
      <c r="T8" s="45" t="s">
        <v>109</v>
      </c>
      <c r="U8" s="45" t="s">
        <v>110</v>
      </c>
      <c r="V8" s="46" t="s">
        <v>248</v>
      </c>
      <c r="W8" s="46" t="s">
        <v>249</v>
      </c>
      <c r="X8" s="47">
        <v>15</v>
      </c>
      <c r="Y8" s="47">
        <v>15</v>
      </c>
      <c r="Z8" s="47">
        <v>15</v>
      </c>
      <c r="AA8" s="47">
        <v>15</v>
      </c>
      <c r="AB8" s="47">
        <v>15</v>
      </c>
      <c r="AC8" s="47">
        <v>15</v>
      </c>
      <c r="AD8" s="47">
        <v>10</v>
      </c>
      <c r="AE8" s="47">
        <f t="shared" si="0"/>
        <v>100</v>
      </c>
      <c r="AF8" s="47" t="str">
        <f t="shared" si="3"/>
        <v>Fuerte</v>
      </c>
      <c r="AG8" s="47" t="s">
        <v>79</v>
      </c>
      <c r="AH8" s="47" t="str">
        <f>VLOOKUP(CONCATENATE(AF8,AG8),Parámetros!$A$2:$B$10,2,FALSE)</f>
        <v>Fuerte</v>
      </c>
      <c r="AI8" s="47">
        <f t="shared" si="2"/>
        <v>100</v>
      </c>
      <c r="AJ8" s="45" t="str">
        <f>_xlfn.IFS(AVERAGE(AI8)=100,"Fuerte",AVERAGE(AI8)&lt;50,"Débil",AVERAGE(AI8)&gt;=50,"Moderado")</f>
        <v>Fuerte</v>
      </c>
      <c r="AK8" s="45" t="s">
        <v>80</v>
      </c>
      <c r="AL8" s="45" t="s">
        <v>81</v>
      </c>
      <c r="AM8" s="47">
        <v>2</v>
      </c>
      <c r="AN8" s="47">
        <f>VLOOKUP(CONCATENATE(AJ5,AK8,AL8),Parámetros!$A$27:$B$38,2,FALSE)</f>
        <v>0</v>
      </c>
      <c r="AO8" s="48" t="s">
        <v>82</v>
      </c>
      <c r="AP8" s="48" t="s">
        <v>83</v>
      </c>
      <c r="AQ8" s="49" t="str">
        <f>VLOOKUP(CONCATENATE(AO8,AP8),Parámetros!$A$56:$B$80,2,FALSE)</f>
        <v>Alto (8)</v>
      </c>
      <c r="AR8" s="47" t="s">
        <v>84</v>
      </c>
      <c r="AS8" s="50" t="s">
        <v>111</v>
      </c>
      <c r="AT8" s="45" t="s">
        <v>72</v>
      </c>
      <c r="AU8" s="51" t="s">
        <v>235</v>
      </c>
      <c r="AV8" s="52" t="s">
        <v>263</v>
      </c>
      <c r="AW8" s="129" t="s">
        <v>112</v>
      </c>
      <c r="AX8" s="53" t="s">
        <v>88</v>
      </c>
      <c r="AY8" s="88" t="s">
        <v>264</v>
      </c>
      <c r="AZ8" s="105"/>
      <c r="BA8" s="84" t="s">
        <v>245</v>
      </c>
      <c r="BB8" s="9"/>
      <c r="BC8" s="9"/>
      <c r="BD8" s="9"/>
      <c r="BE8" s="9"/>
      <c r="BF8" s="9"/>
      <c r="BG8" s="9"/>
    </row>
    <row r="9" spans="1:59" s="13" customFormat="1" ht="122.25" customHeight="1" thickTop="1" thickBot="1" x14ac:dyDescent="0.25">
      <c r="A9" s="96">
        <v>4</v>
      </c>
      <c r="B9" s="121" t="s">
        <v>63</v>
      </c>
      <c r="C9" s="111" t="s">
        <v>64</v>
      </c>
      <c r="D9" s="111" t="s">
        <v>65</v>
      </c>
      <c r="E9" s="109" t="s">
        <v>66</v>
      </c>
      <c r="F9" s="140" t="s">
        <v>67</v>
      </c>
      <c r="G9" s="138" t="s">
        <v>107</v>
      </c>
      <c r="H9" s="145" t="s">
        <v>233</v>
      </c>
      <c r="I9" s="143" t="s">
        <v>265</v>
      </c>
      <c r="J9" s="140" t="s">
        <v>113</v>
      </c>
      <c r="K9" s="141" t="str">
        <f>IF(L9&lt;6,"Moderado (3)",IF(L9&lt;12,"Mayor (4)","Catastrófico (5)"))</f>
        <v>Mayor (4)</v>
      </c>
      <c r="L9" s="115">
        <f>COUNTIF('Criterios impacto 4'!H2:H20,"SI")</f>
        <v>11</v>
      </c>
      <c r="M9" s="107" t="str">
        <f>VLOOKUP(CONCATENATE(J9,K9),Parámetros!$A$56:$B$80,2,FALSE)</f>
        <v>Extremo (20)</v>
      </c>
      <c r="N9" s="27" t="s">
        <v>71</v>
      </c>
      <c r="O9" s="27" t="s">
        <v>72</v>
      </c>
      <c r="P9" s="27" t="s">
        <v>114</v>
      </c>
      <c r="Q9" s="27" t="s">
        <v>115</v>
      </c>
      <c r="R9" s="27" t="s">
        <v>116</v>
      </c>
      <c r="S9" s="27" t="s">
        <v>117</v>
      </c>
      <c r="T9" s="27" t="s">
        <v>118</v>
      </c>
      <c r="U9" s="27" t="s">
        <v>119</v>
      </c>
      <c r="V9" s="28" t="s">
        <v>250</v>
      </c>
      <c r="W9" s="28" t="s">
        <v>251</v>
      </c>
      <c r="X9" s="29">
        <v>15</v>
      </c>
      <c r="Y9" s="29">
        <v>15</v>
      </c>
      <c r="Z9" s="29">
        <v>15</v>
      </c>
      <c r="AA9" s="29">
        <v>15</v>
      </c>
      <c r="AB9" s="29">
        <v>15</v>
      </c>
      <c r="AC9" s="29">
        <v>15</v>
      </c>
      <c r="AD9" s="29">
        <v>10</v>
      </c>
      <c r="AE9" s="29">
        <f t="shared" si="0"/>
        <v>100</v>
      </c>
      <c r="AF9" s="29" t="str">
        <f t="shared" si="3"/>
        <v>Fuerte</v>
      </c>
      <c r="AG9" s="29" t="s">
        <v>79</v>
      </c>
      <c r="AH9" s="29" t="str">
        <f>VLOOKUP(CONCATENATE(AF9,AG9),Parámetros!$A$2:$B$10,2,FALSE)</f>
        <v>Fuerte</v>
      </c>
      <c r="AI9" s="29">
        <f t="shared" si="2"/>
        <v>100</v>
      </c>
      <c r="AJ9" s="123" t="str">
        <f>_xlfn.IFS(AVERAGE(AI9:AI10)=100,"Fuerte",AVERAGE(AI9:AI10)&lt;50,"Débil",AVERAGE(AI9:AI10)&gt;=50,"Moderado")</f>
        <v>Fuerte</v>
      </c>
      <c r="AK9" s="27" t="s">
        <v>80</v>
      </c>
      <c r="AL9" s="27" t="s">
        <v>81</v>
      </c>
      <c r="AM9" s="29">
        <v>2</v>
      </c>
      <c r="AN9" s="29">
        <v>0</v>
      </c>
      <c r="AO9" s="125" t="s">
        <v>70</v>
      </c>
      <c r="AP9" s="125" t="s">
        <v>83</v>
      </c>
      <c r="AQ9" s="127" t="str">
        <f>VLOOKUP(CONCATENATE(AO9,AP9),Parámetros!$A$56:$B$80,2,FALSE)</f>
        <v>Extremo (12)</v>
      </c>
      <c r="AR9" s="121" t="s">
        <v>84</v>
      </c>
      <c r="AS9" s="30" t="s">
        <v>120</v>
      </c>
      <c r="AT9" s="27">
        <v>0</v>
      </c>
      <c r="AU9" s="31" t="s">
        <v>235</v>
      </c>
      <c r="AV9" s="32" t="s">
        <v>121</v>
      </c>
      <c r="AW9" s="130"/>
      <c r="AX9" s="119" t="s">
        <v>88</v>
      </c>
      <c r="AY9" s="86" t="s">
        <v>255</v>
      </c>
      <c r="AZ9" s="105"/>
      <c r="BA9" s="87" t="s">
        <v>245</v>
      </c>
      <c r="BB9" s="9"/>
      <c r="BC9" s="9"/>
      <c r="BD9" s="9"/>
      <c r="BE9" s="9"/>
      <c r="BF9" s="9"/>
      <c r="BG9" s="9"/>
    </row>
    <row r="10" spans="1:59" s="13" customFormat="1" ht="153.94999999999999" customHeight="1" thickTop="1" thickBot="1" x14ac:dyDescent="0.3">
      <c r="A10" s="97"/>
      <c r="B10" s="122"/>
      <c r="C10" s="112"/>
      <c r="D10" s="112"/>
      <c r="E10" s="110"/>
      <c r="F10" s="137"/>
      <c r="G10" s="139"/>
      <c r="H10" s="146"/>
      <c r="I10" s="144"/>
      <c r="J10" s="137"/>
      <c r="K10" s="142"/>
      <c r="L10" s="116"/>
      <c r="M10" s="108"/>
      <c r="N10" s="33" t="s">
        <v>99</v>
      </c>
      <c r="O10" s="33" t="s">
        <v>72</v>
      </c>
      <c r="P10" s="33" t="s">
        <v>101</v>
      </c>
      <c r="Q10" s="33" t="s">
        <v>122</v>
      </c>
      <c r="R10" s="33" t="s">
        <v>123</v>
      </c>
      <c r="S10" s="33" t="s">
        <v>266</v>
      </c>
      <c r="T10" s="33" t="s">
        <v>124</v>
      </c>
      <c r="U10" s="33" t="s">
        <v>125</v>
      </c>
      <c r="V10" s="34" t="s">
        <v>256</v>
      </c>
      <c r="W10" s="34" t="s">
        <v>257</v>
      </c>
      <c r="X10" s="35">
        <v>15</v>
      </c>
      <c r="Y10" s="35">
        <v>15</v>
      </c>
      <c r="Z10" s="35">
        <v>15</v>
      </c>
      <c r="AA10" s="35">
        <v>15</v>
      </c>
      <c r="AB10" s="35">
        <v>15</v>
      </c>
      <c r="AC10" s="35">
        <v>15</v>
      </c>
      <c r="AD10" s="35">
        <v>10</v>
      </c>
      <c r="AE10" s="35">
        <f t="shared" si="0"/>
        <v>100</v>
      </c>
      <c r="AF10" s="35" t="str">
        <f t="shared" si="3"/>
        <v>Fuerte</v>
      </c>
      <c r="AG10" s="35" t="s">
        <v>79</v>
      </c>
      <c r="AH10" s="35" t="str">
        <f>VLOOKUP(CONCATENATE(AF10,AG10),Parámetros!$A$2:$B$10,2,FALSE)</f>
        <v>Fuerte</v>
      </c>
      <c r="AI10" s="35">
        <f t="shared" si="2"/>
        <v>100</v>
      </c>
      <c r="AJ10" s="124"/>
      <c r="AK10" s="33" t="s">
        <v>80</v>
      </c>
      <c r="AL10" s="33" t="s">
        <v>81</v>
      </c>
      <c r="AM10" s="35">
        <v>2</v>
      </c>
      <c r="AN10" s="35">
        <v>0</v>
      </c>
      <c r="AO10" s="126"/>
      <c r="AP10" s="126"/>
      <c r="AQ10" s="128"/>
      <c r="AR10" s="122"/>
      <c r="AS10" s="36" t="s">
        <v>267</v>
      </c>
      <c r="AT10" s="33" t="s">
        <v>72</v>
      </c>
      <c r="AU10" s="37" t="s">
        <v>235</v>
      </c>
      <c r="AV10" s="38" t="s">
        <v>126</v>
      </c>
      <c r="AW10" s="130"/>
      <c r="AX10" s="120"/>
      <c r="AY10" s="89" t="s">
        <v>258</v>
      </c>
      <c r="AZ10" s="106"/>
      <c r="BA10" s="85" t="s">
        <v>245</v>
      </c>
      <c r="BB10" s="9"/>
      <c r="BC10" s="9"/>
      <c r="BD10" s="9"/>
      <c r="BE10" s="9"/>
      <c r="BF10" s="9"/>
      <c r="BG10" s="9"/>
    </row>
    <row r="11" spans="1:59" s="1" customFormat="1" ht="13.5" thickTop="1" x14ac:dyDescent="0.2">
      <c r="X11" s="11"/>
      <c r="Y11" s="11"/>
      <c r="Z11" s="11"/>
      <c r="AA11" s="11"/>
      <c r="AB11" s="11"/>
      <c r="AC11" s="11"/>
      <c r="AD11" s="11"/>
      <c r="AE11" s="11"/>
      <c r="AF11" s="11"/>
      <c r="AG11" s="11"/>
      <c r="AH11" s="11"/>
      <c r="AI11" s="11"/>
      <c r="AJ11" s="11"/>
      <c r="AK11" s="11"/>
      <c r="AR11" s="10"/>
      <c r="AS11" s="12"/>
    </row>
    <row r="12" spans="1:59" s="1" customFormat="1" x14ac:dyDescent="0.2">
      <c r="X12" s="11"/>
      <c r="Y12" s="11"/>
      <c r="Z12" s="11"/>
      <c r="AA12" s="11"/>
      <c r="AB12" s="11"/>
      <c r="AC12" s="11"/>
      <c r="AD12" s="11"/>
      <c r="AE12" s="11"/>
      <c r="AF12" s="11"/>
      <c r="AG12" s="11"/>
      <c r="AH12" s="11"/>
      <c r="AI12" s="11"/>
      <c r="AJ12" s="11"/>
      <c r="AK12" s="11"/>
      <c r="AR12" s="10"/>
      <c r="AS12" s="12"/>
    </row>
    <row r="13" spans="1:59" x14ac:dyDescent="0.2">
      <c r="B13" s="1"/>
      <c r="C13" s="1"/>
      <c r="D13" s="1"/>
      <c r="E13" s="1"/>
      <c r="F13" s="1"/>
      <c r="G13" s="1"/>
      <c r="I13" s="1"/>
      <c r="J13" s="1"/>
      <c r="K13" s="1"/>
      <c r="L13" s="1"/>
      <c r="M13" s="1"/>
      <c r="N13" s="1"/>
      <c r="O13" s="1"/>
      <c r="P13" s="1"/>
      <c r="Q13" s="1"/>
      <c r="R13" s="1"/>
      <c r="S13" s="1"/>
      <c r="T13" s="1"/>
      <c r="U13" s="1"/>
      <c r="V13" s="1"/>
      <c r="W13" s="1"/>
      <c r="X13" s="11"/>
      <c r="Y13" s="11"/>
      <c r="Z13" s="11"/>
      <c r="AA13" s="11"/>
      <c r="AB13" s="11"/>
      <c r="AC13" s="11"/>
      <c r="AD13" s="11"/>
      <c r="AE13" s="11"/>
      <c r="AF13" s="11"/>
      <c r="AG13" s="11"/>
      <c r="AH13" s="11"/>
      <c r="AI13" s="11"/>
      <c r="AJ13" s="11"/>
      <c r="AK13" s="11"/>
      <c r="AL13" s="1"/>
      <c r="AM13" s="1"/>
      <c r="AN13" s="1"/>
      <c r="AO13" s="1"/>
      <c r="AP13" s="1"/>
      <c r="AQ13" s="1"/>
      <c r="AR13" s="1"/>
      <c r="AS13" s="12"/>
      <c r="AT13" s="1"/>
      <c r="AU13" s="1"/>
    </row>
    <row r="14" spans="1:59" x14ac:dyDescent="0.2">
      <c r="B14" s="1"/>
      <c r="C14" s="1"/>
      <c r="D14" s="1"/>
      <c r="E14" s="1"/>
      <c r="F14" s="1"/>
      <c r="G14" s="1"/>
      <c r="I14" s="1"/>
      <c r="J14" s="1"/>
      <c r="K14" s="1"/>
      <c r="L14" s="1"/>
      <c r="M14" s="1"/>
      <c r="N14" s="1"/>
      <c r="O14" s="1"/>
      <c r="P14" s="1"/>
      <c r="Q14" s="1"/>
      <c r="R14" s="1"/>
      <c r="S14" s="1"/>
      <c r="T14" s="1"/>
      <c r="U14" s="1"/>
      <c r="V14" s="1"/>
      <c r="W14" s="1"/>
      <c r="X14" s="11"/>
      <c r="Y14" s="11"/>
      <c r="Z14" s="11"/>
      <c r="AA14" s="11"/>
      <c r="AB14" s="11"/>
      <c r="AC14" s="11"/>
      <c r="AD14" s="11"/>
      <c r="AE14" s="11"/>
      <c r="AF14" s="11"/>
      <c r="AG14" s="11"/>
      <c r="AH14" s="11"/>
      <c r="AI14" s="11"/>
      <c r="AJ14" s="11"/>
      <c r="AK14" s="11"/>
      <c r="AL14" s="1"/>
      <c r="AM14" s="1"/>
      <c r="AN14" s="1"/>
      <c r="AO14" s="1"/>
      <c r="AP14" s="1"/>
      <c r="AQ14" s="1"/>
      <c r="AR14" s="1"/>
      <c r="AS14" s="12"/>
      <c r="AT14" s="1"/>
      <c r="AU14" s="1"/>
    </row>
    <row r="15" spans="1:59" x14ac:dyDescent="0.2">
      <c r="B15" s="1"/>
      <c r="C15" s="1"/>
      <c r="D15" s="1"/>
      <c r="E15" s="1"/>
      <c r="F15" s="1"/>
      <c r="G15" s="1"/>
      <c r="I15" s="1"/>
      <c r="J15" s="1"/>
      <c r="K15" s="1"/>
      <c r="L15" s="1"/>
      <c r="M15" s="1"/>
      <c r="N15" s="1"/>
      <c r="O15" s="1"/>
      <c r="P15" s="1"/>
      <c r="Q15" s="1"/>
      <c r="R15" s="1"/>
      <c r="S15" s="1"/>
      <c r="T15" s="1"/>
      <c r="U15" s="1"/>
      <c r="V15" s="1"/>
      <c r="W15" s="1"/>
      <c r="X15" s="11"/>
      <c r="Y15" s="11"/>
      <c r="Z15" s="11"/>
      <c r="AA15" s="11"/>
      <c r="AB15" s="11"/>
      <c r="AC15" s="11"/>
      <c r="AD15" s="11"/>
      <c r="AE15" s="11"/>
      <c r="AF15" s="11"/>
      <c r="AG15" s="11"/>
      <c r="AH15" s="11"/>
      <c r="AI15" s="11"/>
      <c r="AJ15" s="11"/>
      <c r="AK15" s="11"/>
      <c r="AL15" s="1"/>
      <c r="AM15" s="1"/>
      <c r="AN15" s="1"/>
      <c r="AO15" s="1"/>
      <c r="AP15" s="1"/>
      <c r="AQ15" s="1"/>
      <c r="AR15" s="1"/>
      <c r="AS15" s="12"/>
      <c r="AT15" s="1"/>
      <c r="AU15" s="1"/>
    </row>
    <row r="16" spans="1:59" x14ac:dyDescent="0.2">
      <c r="B16" s="1"/>
      <c r="C16" s="1"/>
      <c r="D16" s="1"/>
      <c r="E16" s="1"/>
      <c r="F16" s="1"/>
      <c r="G16" s="1"/>
      <c r="I16" s="1"/>
      <c r="J16" s="1"/>
      <c r="K16" s="1"/>
      <c r="L16" s="1"/>
      <c r="M16" s="1"/>
      <c r="N16" s="1"/>
      <c r="O16" s="1"/>
      <c r="P16" s="1"/>
      <c r="Q16" s="1"/>
      <c r="R16" s="1"/>
      <c r="S16" s="1"/>
      <c r="T16" s="1"/>
      <c r="U16" s="1"/>
      <c r="V16" s="1"/>
      <c r="W16" s="1"/>
      <c r="X16" s="11"/>
      <c r="Y16" s="11"/>
      <c r="Z16" s="11"/>
      <c r="AA16" s="11"/>
      <c r="AB16" s="11"/>
      <c r="AC16" s="11"/>
      <c r="AD16" s="11"/>
      <c r="AE16" s="11"/>
      <c r="AF16" s="11"/>
      <c r="AG16" s="11"/>
      <c r="AH16" s="11"/>
      <c r="AI16" s="11"/>
      <c r="AJ16" s="11"/>
      <c r="AK16" s="11"/>
      <c r="AL16" s="1"/>
      <c r="AM16" s="1"/>
      <c r="AN16" s="1"/>
      <c r="AO16" s="1"/>
      <c r="AP16" s="1"/>
      <c r="AQ16" s="1"/>
      <c r="AR16" s="1"/>
      <c r="AS16" s="12"/>
      <c r="AT16" s="1"/>
      <c r="AU16" s="1"/>
    </row>
    <row r="17" spans="2:47" x14ac:dyDescent="0.2">
      <c r="B17" s="1"/>
      <c r="C17" s="1"/>
      <c r="D17" s="1"/>
      <c r="E17" s="1"/>
      <c r="F17" s="1"/>
      <c r="G17" s="1"/>
      <c r="I17" s="1"/>
      <c r="J17" s="1"/>
      <c r="K17" s="1"/>
      <c r="L17" s="1"/>
      <c r="M17" s="1"/>
      <c r="N17" s="1"/>
      <c r="O17" s="1"/>
      <c r="P17" s="1"/>
      <c r="Q17" s="1"/>
      <c r="R17" s="1"/>
      <c r="S17" s="1"/>
      <c r="T17" s="1"/>
      <c r="U17" s="1"/>
      <c r="V17" s="1"/>
      <c r="W17" s="1"/>
      <c r="X17" s="11"/>
      <c r="Y17" s="11"/>
      <c r="Z17" s="11"/>
      <c r="AA17" s="11"/>
      <c r="AB17" s="11"/>
      <c r="AC17" s="11"/>
      <c r="AD17" s="11"/>
      <c r="AE17" s="11"/>
      <c r="AF17" s="11"/>
      <c r="AG17" s="11"/>
      <c r="AH17" s="11"/>
      <c r="AI17" s="11"/>
      <c r="AJ17" s="11"/>
      <c r="AK17" s="11"/>
      <c r="AL17" s="1"/>
      <c r="AM17" s="1"/>
      <c r="AN17" s="1"/>
      <c r="AO17" s="1"/>
      <c r="AP17" s="1"/>
      <c r="AQ17" s="1"/>
      <c r="AR17" s="1"/>
      <c r="AS17" s="12"/>
      <c r="AT17" s="1"/>
      <c r="AU17" s="1"/>
    </row>
    <row r="18" spans="2:47" x14ac:dyDescent="0.2">
      <c r="B18" s="1"/>
      <c r="C18" s="1"/>
      <c r="D18" s="1"/>
      <c r="E18" s="1"/>
      <c r="F18" s="1"/>
      <c r="G18" s="1"/>
      <c r="I18" s="1"/>
      <c r="J18" s="1"/>
      <c r="K18" s="1"/>
      <c r="L18" s="1"/>
      <c r="M18" s="1"/>
      <c r="N18" s="1"/>
      <c r="O18" s="1"/>
      <c r="P18" s="1"/>
      <c r="Q18" s="1"/>
      <c r="R18" s="1"/>
      <c r="S18" s="1"/>
      <c r="T18" s="1"/>
      <c r="U18" s="1"/>
      <c r="V18" s="1"/>
      <c r="W18" s="1"/>
      <c r="X18" s="11"/>
      <c r="Y18" s="11"/>
      <c r="Z18" s="11"/>
      <c r="AA18" s="11"/>
      <c r="AB18" s="11"/>
      <c r="AC18" s="11"/>
      <c r="AD18" s="11"/>
      <c r="AE18" s="11"/>
      <c r="AF18" s="11"/>
      <c r="AG18" s="11"/>
      <c r="AH18" s="11"/>
      <c r="AI18" s="11"/>
      <c r="AJ18" s="11"/>
      <c r="AK18" s="11"/>
      <c r="AL18" s="1"/>
      <c r="AM18" s="1"/>
      <c r="AN18" s="1"/>
      <c r="AO18" s="1"/>
      <c r="AP18" s="1"/>
      <c r="AQ18" s="1"/>
      <c r="AR18" s="1"/>
      <c r="AS18" s="12"/>
      <c r="AT18" s="1"/>
      <c r="AU18" s="1"/>
    </row>
    <row r="19" spans="2:47" x14ac:dyDescent="0.2">
      <c r="B19" s="1"/>
      <c r="C19" s="1"/>
      <c r="D19" s="1"/>
      <c r="E19" s="1"/>
      <c r="F19" s="1"/>
      <c r="G19" s="1"/>
      <c r="I19" s="1"/>
      <c r="J19" s="1"/>
      <c r="K19" s="1"/>
      <c r="L19" s="1"/>
      <c r="M19" s="1"/>
      <c r="N19" s="1"/>
      <c r="O19" s="1"/>
      <c r="P19" s="1"/>
      <c r="Q19" s="1"/>
      <c r="R19" s="1"/>
      <c r="S19" s="1"/>
      <c r="T19" s="1"/>
      <c r="U19" s="1"/>
      <c r="V19" s="1"/>
      <c r="W19" s="1"/>
      <c r="X19" s="11"/>
      <c r="Y19" s="11"/>
      <c r="Z19" s="11"/>
      <c r="AA19" s="11"/>
      <c r="AB19" s="11"/>
      <c r="AC19" s="11"/>
      <c r="AD19" s="11"/>
      <c r="AE19" s="11"/>
      <c r="AF19" s="11"/>
      <c r="AG19" s="11"/>
      <c r="AH19" s="11"/>
      <c r="AI19" s="11"/>
      <c r="AJ19" s="11"/>
      <c r="AK19" s="11"/>
      <c r="AL19" s="1"/>
      <c r="AM19" s="1"/>
      <c r="AN19" s="1"/>
      <c r="AO19" s="1"/>
      <c r="AP19" s="1"/>
      <c r="AQ19" s="1"/>
      <c r="AR19" s="1"/>
      <c r="AS19" s="12"/>
      <c r="AT19" s="1"/>
      <c r="AU19" s="1"/>
    </row>
    <row r="20" spans="2:47" x14ac:dyDescent="0.2">
      <c r="B20" s="1"/>
      <c r="C20" s="1"/>
      <c r="D20" s="1"/>
      <c r="E20" s="1"/>
      <c r="F20" s="1"/>
      <c r="G20" s="1"/>
      <c r="I20" s="1"/>
      <c r="J20" s="1"/>
      <c r="K20" s="1"/>
      <c r="L20" s="1"/>
      <c r="M20" s="1"/>
      <c r="N20" s="1"/>
      <c r="O20" s="1"/>
      <c r="P20" s="1"/>
      <c r="Q20" s="1"/>
      <c r="R20" s="1"/>
      <c r="S20" s="1"/>
      <c r="T20" s="1"/>
      <c r="U20" s="1"/>
      <c r="V20" s="1"/>
      <c r="W20" s="1"/>
      <c r="X20" s="11"/>
      <c r="Y20" s="11"/>
      <c r="Z20" s="11"/>
      <c r="AA20" s="11"/>
      <c r="AB20" s="11"/>
      <c r="AC20" s="11"/>
      <c r="AD20" s="11"/>
      <c r="AE20" s="11"/>
      <c r="AF20" s="11"/>
      <c r="AG20" s="11"/>
      <c r="AH20" s="11"/>
      <c r="AI20" s="11"/>
      <c r="AJ20" s="11"/>
      <c r="AK20" s="11"/>
      <c r="AL20" s="1"/>
      <c r="AM20" s="1"/>
      <c r="AN20" s="1"/>
      <c r="AO20" s="1"/>
      <c r="AP20" s="1"/>
      <c r="AQ20" s="1"/>
      <c r="AR20" s="1"/>
      <c r="AS20" s="12"/>
      <c r="AT20" s="1"/>
      <c r="AU20" s="1"/>
    </row>
    <row r="21" spans="2:47" x14ac:dyDescent="0.2">
      <c r="B21" s="1"/>
      <c r="C21" s="1"/>
      <c r="D21" s="1"/>
      <c r="E21" s="1"/>
      <c r="F21" s="1"/>
      <c r="G21" s="1"/>
      <c r="I21" s="1"/>
      <c r="J21" s="1"/>
      <c r="K21" s="1"/>
    </row>
    <row r="22" spans="2:47" x14ac:dyDescent="0.2">
      <c r="B22" s="1"/>
      <c r="C22" s="1"/>
      <c r="D22" s="1"/>
      <c r="E22" s="1"/>
      <c r="F22" s="1"/>
      <c r="G22" s="1"/>
      <c r="I22" s="1"/>
      <c r="J22" s="1"/>
      <c r="K22" s="1"/>
    </row>
    <row r="23" spans="2:47" x14ac:dyDescent="0.2">
      <c r="B23" s="1"/>
      <c r="C23" s="1"/>
      <c r="D23" s="1"/>
      <c r="E23" s="1"/>
      <c r="F23" s="1"/>
      <c r="G23" s="1"/>
      <c r="I23" s="1"/>
      <c r="J23" s="1"/>
      <c r="K23" s="1"/>
    </row>
    <row r="24" spans="2:47" x14ac:dyDescent="0.2">
      <c r="B24" s="1"/>
      <c r="C24" s="1"/>
      <c r="D24" s="1"/>
      <c r="E24" s="1"/>
      <c r="F24" s="1"/>
      <c r="G24" s="1"/>
      <c r="I24" s="1"/>
      <c r="J24" s="1"/>
      <c r="K24" s="1"/>
    </row>
  </sheetData>
  <sheetProtection selectLockedCells="1"/>
  <protectedRanges>
    <protectedRange sqref="S9:S10" name="Rango2_2"/>
    <protectedRange sqref="P9" name="Rango2_3"/>
  </protectedRanges>
  <mergeCells count="51">
    <mergeCell ref="M6:M7"/>
    <mergeCell ref="AS6:AS7"/>
    <mergeCell ref="AR6:AR7"/>
    <mergeCell ref="AT6:AT7"/>
    <mergeCell ref="B2:E2"/>
    <mergeCell ref="L6:L7"/>
    <mergeCell ref="G3:I3"/>
    <mergeCell ref="B6:B7"/>
    <mergeCell ref="I5:I7"/>
    <mergeCell ref="J6:J7"/>
    <mergeCell ref="K6:K7"/>
    <mergeCell ref="E6:E7"/>
    <mergeCell ref="H6:H7"/>
    <mergeCell ref="G6:G7"/>
    <mergeCell ref="F6:F7"/>
    <mergeCell ref="D6:D7"/>
    <mergeCell ref="B9:B10"/>
    <mergeCell ref="G9:G10"/>
    <mergeCell ref="F9:F10"/>
    <mergeCell ref="K9:K10"/>
    <mergeCell ref="J9:J10"/>
    <mergeCell ref="I9:I10"/>
    <mergeCell ref="H9:H10"/>
    <mergeCell ref="AW8:AW10"/>
    <mergeCell ref="AX6:AX7"/>
    <mergeCell ref="AP6:AP7"/>
    <mergeCell ref="AO6:AO7"/>
    <mergeCell ref="AQ6:AQ7"/>
    <mergeCell ref="AV6:AV7"/>
    <mergeCell ref="AW6:AW7"/>
    <mergeCell ref="AR9:AR10"/>
    <mergeCell ref="AJ9:AJ10"/>
    <mergeCell ref="AO9:AO10"/>
    <mergeCell ref="AP9:AP10"/>
    <mergeCell ref="AQ9:AQ10"/>
    <mergeCell ref="AY2:BA3"/>
    <mergeCell ref="A6:A7"/>
    <mergeCell ref="A9:A10"/>
    <mergeCell ref="AY6:AY7"/>
    <mergeCell ref="BA6:BA7"/>
    <mergeCell ref="AY4:AZ4"/>
    <mergeCell ref="AZ5:AZ10"/>
    <mergeCell ref="M9:M10"/>
    <mergeCell ref="E9:E10"/>
    <mergeCell ref="D9:D10"/>
    <mergeCell ref="C9:C10"/>
    <mergeCell ref="V3:W3"/>
    <mergeCell ref="L9:L10"/>
    <mergeCell ref="C6:C7"/>
    <mergeCell ref="AU6:AU7"/>
    <mergeCell ref="AX9:AX10"/>
  </mergeCells>
  <conditionalFormatting sqref="L5:L6">
    <cfRule type="containsText" dxfId="13" priority="2" operator="containsText" text="❌">
      <formula>NOT(ISERROR(SEARCH(("❌"),(L5))))</formula>
    </cfRule>
  </conditionalFormatting>
  <conditionalFormatting sqref="L8:L9">
    <cfRule type="containsText" dxfId="12" priority="1" operator="containsText" text="❌">
      <formula>NOT(ISERROR(SEARCH(("❌"),(L8))))</formula>
    </cfRule>
  </conditionalFormatting>
  <conditionalFormatting sqref="M5:M6 M8:M9">
    <cfRule type="containsText" dxfId="11" priority="15" operator="containsText" text="Bajo">
      <formula>NOT(ISERROR(SEARCH("Bajo",M5)))</formula>
    </cfRule>
    <cfRule type="containsText" dxfId="10" priority="16" operator="containsText" text="Moderado">
      <formula>NOT(ISERROR(SEARCH("Moderado",M5)))</formula>
    </cfRule>
    <cfRule type="containsText" dxfId="9" priority="17" operator="containsText" text="Alto">
      <formula>NOT(ISERROR(SEARCH("Alto",M5)))</formula>
    </cfRule>
    <cfRule type="containsText" dxfId="8" priority="18" operator="containsText" text="Extremo">
      <formula>NOT(ISERROR(SEARCH("Extremo",M5)))</formula>
    </cfRule>
  </conditionalFormatting>
  <conditionalFormatting sqref="AQ5:AQ6">
    <cfRule type="containsText" dxfId="7" priority="11" operator="containsText" text="Alto">
      <formula>NOT(ISERROR(SEARCH("Alto",AQ5)))</formula>
    </cfRule>
    <cfRule type="containsText" dxfId="6" priority="12" operator="containsText" text="Moderado">
      <formula>NOT(ISERROR(SEARCH("Moderado",AQ5)))</formula>
    </cfRule>
    <cfRule type="containsText" dxfId="5" priority="13" operator="containsText" text="Bajo">
      <formula>NOT(ISERROR(SEARCH("Bajo",AQ5)))</formula>
    </cfRule>
    <cfRule type="containsText" dxfId="4" priority="14" operator="containsText" text="Extremo">
      <formula>NOT(ISERROR(SEARCH("Extremo",AQ5)))</formula>
    </cfRule>
  </conditionalFormatting>
  <conditionalFormatting sqref="AQ8:AQ9">
    <cfRule type="containsText" dxfId="3" priority="4" operator="containsText" text="Alto">
      <formula>NOT(ISERROR(SEARCH("Alto",AQ8)))</formula>
    </cfRule>
    <cfRule type="containsText" dxfId="2" priority="5" operator="containsText" text="Moderado">
      <formula>NOT(ISERROR(SEARCH("Moderado",AQ8)))</formula>
    </cfRule>
    <cfRule type="containsText" dxfId="1" priority="6" operator="containsText" text="Bajo">
      <formula>NOT(ISERROR(SEARCH("Bajo",AQ8)))</formula>
    </cfRule>
    <cfRule type="containsText" dxfId="0" priority="7" operator="containsText" text="Extremo">
      <formula>NOT(ISERROR(SEARCH("Extremo",AQ8)))</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J8:J9 J5:J6 AO5:AO6 AO8:AO9</xm:sqref>
        </x14:dataValidation>
        <x14:dataValidation type="list" allowBlank="1" showInputMessage="1" showErrorMessage="1" xr:uid="{00000000-0002-0000-0000-000001000000}">
          <x14:formula1>
            <xm:f>Parámetros!$A$47:$A$51</xm:f>
          </x14:formula1>
          <xm:sqref>AP5:AP6 AP8:AP9</xm:sqref>
        </x14:dataValidation>
        <x14:dataValidation type="list" allowBlank="1" showInputMessage="1" showErrorMessage="1" xr:uid="{00000000-0002-0000-0000-000002000000}">
          <x14:formula1>
            <xm:f>Parámetros!$A$99:$A$115</xm:f>
          </x14:formula1>
          <xm:sqref>B9 B5</xm:sqref>
        </x14:dataValidation>
        <x14:dataValidation type="list" allowBlank="1" showInputMessage="1" showErrorMessage="1" xr:uid="{00000000-0002-0000-0000-000003000000}">
          <x14:formula1>
            <xm:f>Parámetros!$A$93:$A$96</xm:f>
          </x14:formula1>
          <xm:sqref>AR5:AR6 AR8:AR9 AR11:AR1048576</xm:sqref>
        </x14:dataValidation>
        <x14:dataValidation type="list" allowBlank="1" showInputMessage="1" showErrorMessage="1" xr:uid="{00000000-0002-0000-0000-000004000000}">
          <x14:formula1>
            <xm:f>Parámetros!$A$84:$A$85</xm:f>
          </x14:formula1>
          <xm:sqref>AK5:AK10</xm:sqref>
        </x14:dataValidation>
        <x14:dataValidation type="list" allowBlank="1" showInputMessage="1" showErrorMessage="1" xr:uid="{00000000-0002-0000-0000-000005000000}">
          <x14:formula1>
            <xm:f>Parámetros!$B$84:$B$86</xm:f>
          </x14:formula1>
          <xm:sqref>AL5:AL10</xm:sqref>
        </x14:dataValidation>
        <x14:dataValidation type="list" allowBlank="1" showInputMessage="1" showErrorMessage="1" xr:uid="{00000000-0002-0000-0000-000006000000}">
          <x14:formula1>
            <xm:f>Parámetros!$A$118:$A$120</xm:f>
          </x14:formula1>
          <xm:sqref>AG5:AG10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H19" sqref="H19"/>
    </sheetView>
  </sheetViews>
  <sheetFormatPr baseColWidth="10" defaultColWidth="11.42578125" defaultRowHeight="14.25" x14ac:dyDescent="0.2"/>
  <cols>
    <col min="1" max="16384" width="11.42578125" style="15"/>
  </cols>
  <sheetData>
    <row r="1" spans="1:12" ht="18" x14ac:dyDescent="0.25">
      <c r="A1" s="159" t="s">
        <v>0</v>
      </c>
      <c r="B1" s="159"/>
      <c r="C1" s="159"/>
      <c r="D1" s="159"/>
      <c r="E1" s="159"/>
      <c r="F1" s="159"/>
      <c r="G1" s="159"/>
      <c r="H1" s="159"/>
    </row>
    <row r="2" spans="1:12" x14ac:dyDescent="0.2">
      <c r="A2" s="158" t="s">
        <v>1</v>
      </c>
      <c r="B2" s="158"/>
      <c r="C2" s="158"/>
      <c r="D2" s="158"/>
      <c r="E2" s="158"/>
      <c r="F2" s="158"/>
      <c r="G2" s="158"/>
      <c r="H2" s="16" t="s">
        <v>2</v>
      </c>
    </row>
    <row r="3" spans="1:12" x14ac:dyDescent="0.2">
      <c r="A3" s="158" t="s">
        <v>3</v>
      </c>
      <c r="B3" s="158"/>
      <c r="C3" s="158"/>
      <c r="D3" s="158"/>
      <c r="E3" s="158"/>
      <c r="F3" s="158"/>
      <c r="G3" s="158"/>
      <c r="H3" s="16" t="s">
        <v>4</v>
      </c>
    </row>
    <row r="4" spans="1:12" x14ac:dyDescent="0.2">
      <c r="A4" s="158" t="s">
        <v>5</v>
      </c>
      <c r="B4" s="158"/>
      <c r="C4" s="158"/>
      <c r="D4" s="158"/>
      <c r="E4" s="158"/>
      <c r="F4" s="158"/>
      <c r="G4" s="158"/>
      <c r="H4" s="16" t="s">
        <v>4</v>
      </c>
    </row>
    <row r="5" spans="1:12" x14ac:dyDescent="0.2">
      <c r="A5" s="158" t="s">
        <v>6</v>
      </c>
      <c r="B5" s="158"/>
      <c r="C5" s="158"/>
      <c r="D5" s="158"/>
      <c r="E5" s="158"/>
      <c r="F5" s="158"/>
      <c r="G5" s="158"/>
      <c r="H5" s="16" t="s">
        <v>2</v>
      </c>
    </row>
    <row r="6" spans="1:12" x14ac:dyDescent="0.2">
      <c r="A6" s="158" t="s">
        <v>7</v>
      </c>
      <c r="B6" s="158"/>
      <c r="C6" s="158"/>
      <c r="D6" s="158"/>
      <c r="E6" s="158"/>
      <c r="F6" s="158"/>
      <c r="G6" s="158"/>
      <c r="H6" s="16" t="s">
        <v>4</v>
      </c>
    </row>
    <row r="7" spans="1:12" x14ac:dyDescent="0.2">
      <c r="A7" s="158" t="s">
        <v>8</v>
      </c>
      <c r="B7" s="158"/>
      <c r="C7" s="158"/>
      <c r="D7" s="158"/>
      <c r="E7" s="158"/>
      <c r="F7" s="158"/>
      <c r="G7" s="158"/>
      <c r="H7" s="16" t="s">
        <v>4</v>
      </c>
    </row>
    <row r="8" spans="1:12" x14ac:dyDescent="0.2">
      <c r="A8" s="158" t="s">
        <v>9</v>
      </c>
      <c r="B8" s="158"/>
      <c r="C8" s="158"/>
      <c r="D8" s="158"/>
      <c r="E8" s="158"/>
      <c r="F8" s="158"/>
      <c r="G8" s="158"/>
      <c r="H8" s="16" t="s">
        <v>4</v>
      </c>
    </row>
    <row r="9" spans="1:12" x14ac:dyDescent="0.2">
      <c r="A9" s="158" t="s">
        <v>10</v>
      </c>
      <c r="B9" s="158"/>
      <c r="C9" s="158"/>
      <c r="D9" s="158"/>
      <c r="E9" s="158"/>
      <c r="F9" s="158"/>
      <c r="G9" s="158"/>
      <c r="H9" s="16" t="s">
        <v>2</v>
      </c>
    </row>
    <row r="10" spans="1:12" x14ac:dyDescent="0.2">
      <c r="A10" s="158" t="s">
        <v>11</v>
      </c>
      <c r="B10" s="158"/>
      <c r="C10" s="158"/>
      <c r="D10" s="158"/>
      <c r="E10" s="158"/>
      <c r="F10" s="158"/>
      <c r="G10" s="158"/>
      <c r="H10" s="16" t="s">
        <v>2</v>
      </c>
    </row>
    <row r="11" spans="1:12" x14ac:dyDescent="0.2">
      <c r="A11" s="158" t="s">
        <v>12</v>
      </c>
      <c r="B11" s="158"/>
      <c r="C11" s="158"/>
      <c r="D11" s="158"/>
      <c r="E11" s="158"/>
      <c r="F11" s="158"/>
      <c r="G11" s="158"/>
      <c r="H11" s="16" t="s">
        <v>4</v>
      </c>
    </row>
    <row r="12" spans="1:12" x14ac:dyDescent="0.2">
      <c r="A12" s="158" t="s">
        <v>13</v>
      </c>
      <c r="B12" s="158"/>
      <c r="C12" s="158"/>
      <c r="D12" s="158"/>
      <c r="E12" s="158"/>
      <c r="F12" s="158"/>
      <c r="G12" s="158"/>
      <c r="H12" s="16" t="s">
        <v>4</v>
      </c>
    </row>
    <row r="13" spans="1:12" x14ac:dyDescent="0.2">
      <c r="A13" s="158" t="s">
        <v>14</v>
      </c>
      <c r="B13" s="158"/>
      <c r="C13" s="158"/>
      <c r="D13" s="158"/>
      <c r="E13" s="158"/>
      <c r="F13" s="158"/>
      <c r="G13" s="158"/>
      <c r="H13" s="16" t="s">
        <v>4</v>
      </c>
      <c r="L13" s="15" t="s">
        <v>4</v>
      </c>
    </row>
    <row r="14" spans="1:12" x14ac:dyDescent="0.2">
      <c r="A14" s="158" t="s">
        <v>15</v>
      </c>
      <c r="B14" s="158"/>
      <c r="C14" s="158"/>
      <c r="D14" s="158"/>
      <c r="E14" s="158"/>
      <c r="F14" s="158"/>
      <c r="G14" s="158"/>
      <c r="H14" s="16" t="s">
        <v>4</v>
      </c>
      <c r="L14" s="15" t="s">
        <v>2</v>
      </c>
    </row>
    <row r="15" spans="1:12" x14ac:dyDescent="0.2">
      <c r="A15" s="158" t="s">
        <v>16</v>
      </c>
      <c r="B15" s="158"/>
      <c r="C15" s="158"/>
      <c r="D15" s="158"/>
      <c r="E15" s="158"/>
      <c r="F15" s="158"/>
      <c r="G15" s="158"/>
      <c r="H15" s="16" t="s">
        <v>4</v>
      </c>
    </row>
    <row r="16" spans="1:12" x14ac:dyDescent="0.2">
      <c r="A16" s="158" t="s">
        <v>17</v>
      </c>
      <c r="B16" s="158"/>
      <c r="C16" s="158"/>
      <c r="D16" s="158"/>
      <c r="E16" s="158"/>
      <c r="F16" s="158"/>
      <c r="G16" s="158"/>
      <c r="H16" s="16" t="s">
        <v>2</v>
      </c>
    </row>
    <row r="17" spans="1:8" x14ac:dyDescent="0.2">
      <c r="A17" s="158" t="s">
        <v>18</v>
      </c>
      <c r="B17" s="158"/>
      <c r="C17" s="158"/>
      <c r="D17" s="158"/>
      <c r="E17" s="158"/>
      <c r="F17" s="158"/>
      <c r="G17" s="158"/>
      <c r="H17" s="16" t="s">
        <v>2</v>
      </c>
    </row>
    <row r="18" spans="1:8" x14ac:dyDescent="0.2">
      <c r="A18" s="158" t="s">
        <v>19</v>
      </c>
      <c r="B18" s="158"/>
      <c r="C18" s="158"/>
      <c r="D18" s="158"/>
      <c r="E18" s="158"/>
      <c r="F18" s="158"/>
      <c r="G18" s="158"/>
      <c r="H18" s="16" t="s">
        <v>2</v>
      </c>
    </row>
    <row r="19" spans="1:8" x14ac:dyDescent="0.2">
      <c r="A19" s="158" t="s">
        <v>20</v>
      </c>
      <c r="B19" s="158"/>
      <c r="C19" s="158"/>
      <c r="D19" s="158"/>
      <c r="E19" s="158"/>
      <c r="F19" s="158"/>
      <c r="G19" s="158"/>
      <c r="H19" s="16" t="s">
        <v>4</v>
      </c>
    </row>
    <row r="20" spans="1:8" x14ac:dyDescent="0.2">
      <c r="A20" s="158" t="s">
        <v>21</v>
      </c>
      <c r="B20" s="158"/>
      <c r="C20" s="158"/>
      <c r="D20" s="158"/>
      <c r="E20" s="158"/>
      <c r="F20" s="158"/>
      <c r="G20" s="158"/>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H19" sqref="H19"/>
    </sheetView>
  </sheetViews>
  <sheetFormatPr baseColWidth="10" defaultColWidth="11.42578125" defaultRowHeight="14.25" x14ac:dyDescent="0.2"/>
  <cols>
    <col min="1" max="16384" width="11.42578125" style="15"/>
  </cols>
  <sheetData>
    <row r="1" spans="1:12" ht="18" x14ac:dyDescent="0.25">
      <c r="A1" s="159" t="s">
        <v>0</v>
      </c>
      <c r="B1" s="159"/>
      <c r="C1" s="159"/>
      <c r="D1" s="159"/>
      <c r="E1" s="159"/>
      <c r="F1" s="159"/>
      <c r="G1" s="159"/>
      <c r="H1" s="159"/>
    </row>
    <row r="2" spans="1:12" x14ac:dyDescent="0.2">
      <c r="A2" s="158" t="s">
        <v>1</v>
      </c>
      <c r="B2" s="158"/>
      <c r="C2" s="158"/>
      <c r="D2" s="158"/>
      <c r="E2" s="158"/>
      <c r="F2" s="158"/>
      <c r="G2" s="158"/>
      <c r="H2" s="16" t="s">
        <v>2</v>
      </c>
    </row>
    <row r="3" spans="1:12" x14ac:dyDescent="0.2">
      <c r="A3" s="158" t="s">
        <v>3</v>
      </c>
      <c r="B3" s="158"/>
      <c r="C3" s="158"/>
      <c r="D3" s="158"/>
      <c r="E3" s="158"/>
      <c r="F3" s="158"/>
      <c r="G3" s="158"/>
      <c r="H3" s="16" t="s">
        <v>2</v>
      </c>
    </row>
    <row r="4" spans="1:12" x14ac:dyDescent="0.2">
      <c r="A4" s="158" t="s">
        <v>5</v>
      </c>
      <c r="B4" s="158"/>
      <c r="C4" s="158"/>
      <c r="D4" s="158"/>
      <c r="E4" s="158"/>
      <c r="F4" s="158"/>
      <c r="G4" s="158"/>
      <c r="H4" s="16" t="s">
        <v>2</v>
      </c>
    </row>
    <row r="5" spans="1:12" x14ac:dyDescent="0.2">
      <c r="A5" s="158" t="s">
        <v>6</v>
      </c>
      <c r="B5" s="158"/>
      <c r="C5" s="158"/>
      <c r="D5" s="158"/>
      <c r="E5" s="158"/>
      <c r="F5" s="158"/>
      <c r="G5" s="158"/>
      <c r="H5" s="16" t="s">
        <v>2</v>
      </c>
    </row>
    <row r="6" spans="1:12" x14ac:dyDescent="0.2">
      <c r="A6" s="158" t="s">
        <v>7</v>
      </c>
      <c r="B6" s="158"/>
      <c r="C6" s="158"/>
      <c r="D6" s="158"/>
      <c r="E6" s="158"/>
      <c r="F6" s="158"/>
      <c r="G6" s="158"/>
      <c r="H6" s="16" t="s">
        <v>2</v>
      </c>
    </row>
    <row r="7" spans="1:12" x14ac:dyDescent="0.2">
      <c r="A7" s="158" t="s">
        <v>8</v>
      </c>
      <c r="B7" s="158"/>
      <c r="C7" s="158"/>
      <c r="D7" s="158"/>
      <c r="E7" s="158"/>
      <c r="F7" s="158"/>
      <c r="G7" s="158"/>
      <c r="H7" s="16" t="s">
        <v>2</v>
      </c>
    </row>
    <row r="8" spans="1:12" x14ac:dyDescent="0.2">
      <c r="A8" s="158" t="s">
        <v>9</v>
      </c>
      <c r="B8" s="158"/>
      <c r="C8" s="158"/>
      <c r="D8" s="158"/>
      <c r="E8" s="158"/>
      <c r="F8" s="158"/>
      <c r="G8" s="158"/>
      <c r="H8" s="16" t="s">
        <v>4</v>
      </c>
    </row>
    <row r="9" spans="1:12" x14ac:dyDescent="0.2">
      <c r="A9" s="158" t="s">
        <v>10</v>
      </c>
      <c r="B9" s="158"/>
      <c r="C9" s="158"/>
      <c r="D9" s="158"/>
      <c r="E9" s="158"/>
      <c r="F9" s="158"/>
      <c r="G9" s="158"/>
      <c r="H9" s="16" t="s">
        <v>2</v>
      </c>
    </row>
    <row r="10" spans="1:12" x14ac:dyDescent="0.2">
      <c r="A10" s="158" t="s">
        <v>11</v>
      </c>
      <c r="B10" s="158"/>
      <c r="C10" s="158"/>
      <c r="D10" s="158"/>
      <c r="E10" s="158"/>
      <c r="F10" s="158"/>
      <c r="G10" s="158"/>
      <c r="H10" s="16" t="s">
        <v>2</v>
      </c>
    </row>
    <row r="11" spans="1:12" x14ac:dyDescent="0.2">
      <c r="A11" s="158" t="s">
        <v>12</v>
      </c>
      <c r="B11" s="158"/>
      <c r="C11" s="158"/>
      <c r="D11" s="158"/>
      <c r="E11" s="158"/>
      <c r="F11" s="158"/>
      <c r="G11" s="158"/>
      <c r="H11" s="16" t="s">
        <v>4</v>
      </c>
    </row>
    <row r="12" spans="1:12" x14ac:dyDescent="0.2">
      <c r="A12" s="158" t="s">
        <v>13</v>
      </c>
      <c r="B12" s="158"/>
      <c r="C12" s="158"/>
      <c r="D12" s="158"/>
      <c r="E12" s="158"/>
      <c r="F12" s="158"/>
      <c r="G12" s="158"/>
      <c r="H12" s="16" t="s">
        <v>4</v>
      </c>
    </row>
    <row r="13" spans="1:12" x14ac:dyDescent="0.2">
      <c r="A13" s="158" t="s">
        <v>14</v>
      </c>
      <c r="B13" s="158"/>
      <c r="C13" s="158"/>
      <c r="D13" s="158"/>
      <c r="E13" s="158"/>
      <c r="F13" s="158"/>
      <c r="G13" s="158"/>
      <c r="H13" s="16" t="s">
        <v>4</v>
      </c>
      <c r="L13" s="15" t="s">
        <v>4</v>
      </c>
    </row>
    <row r="14" spans="1:12" x14ac:dyDescent="0.2">
      <c r="A14" s="158" t="s">
        <v>15</v>
      </c>
      <c r="B14" s="158"/>
      <c r="C14" s="158"/>
      <c r="D14" s="158"/>
      <c r="E14" s="158"/>
      <c r="F14" s="158"/>
      <c r="G14" s="158"/>
      <c r="H14" s="16" t="s">
        <v>4</v>
      </c>
      <c r="L14" s="15" t="s">
        <v>2</v>
      </c>
    </row>
    <row r="15" spans="1:12" x14ac:dyDescent="0.2">
      <c r="A15" s="158" t="s">
        <v>16</v>
      </c>
      <c r="B15" s="158"/>
      <c r="C15" s="158"/>
      <c r="D15" s="158"/>
      <c r="E15" s="158"/>
      <c r="F15" s="158"/>
      <c r="G15" s="158"/>
      <c r="H15" s="16" t="s">
        <v>4</v>
      </c>
    </row>
    <row r="16" spans="1:12" x14ac:dyDescent="0.2">
      <c r="A16" s="158" t="s">
        <v>17</v>
      </c>
      <c r="B16" s="158"/>
      <c r="C16" s="158"/>
      <c r="D16" s="158"/>
      <c r="E16" s="158"/>
      <c r="F16" s="158"/>
      <c r="G16" s="158"/>
      <c r="H16" s="16" t="s">
        <v>2</v>
      </c>
    </row>
    <row r="17" spans="1:8" x14ac:dyDescent="0.2">
      <c r="A17" s="158" t="s">
        <v>18</v>
      </c>
      <c r="B17" s="158"/>
      <c r="C17" s="158"/>
      <c r="D17" s="158"/>
      <c r="E17" s="158"/>
      <c r="F17" s="158"/>
      <c r="G17" s="158"/>
      <c r="H17" s="16" t="s">
        <v>2</v>
      </c>
    </row>
    <row r="18" spans="1:8" x14ac:dyDescent="0.2">
      <c r="A18" s="158" t="s">
        <v>19</v>
      </c>
      <c r="B18" s="158"/>
      <c r="C18" s="158"/>
      <c r="D18" s="158"/>
      <c r="E18" s="158"/>
      <c r="F18" s="158"/>
      <c r="G18" s="158"/>
      <c r="H18" s="16" t="s">
        <v>2</v>
      </c>
    </row>
    <row r="19" spans="1:8" x14ac:dyDescent="0.2">
      <c r="A19" s="158" t="s">
        <v>20</v>
      </c>
      <c r="B19" s="158"/>
      <c r="C19" s="158"/>
      <c r="D19" s="158"/>
      <c r="E19" s="158"/>
      <c r="F19" s="158"/>
      <c r="G19" s="158"/>
      <c r="H19" s="16" t="s">
        <v>4</v>
      </c>
    </row>
    <row r="20" spans="1:8" x14ac:dyDescent="0.2">
      <c r="A20" s="158" t="s">
        <v>21</v>
      </c>
      <c r="B20" s="158"/>
      <c r="C20" s="158"/>
      <c r="D20" s="158"/>
      <c r="E20" s="158"/>
      <c r="F20" s="158"/>
      <c r="G20" s="158"/>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H20" sqref="H20"/>
    </sheetView>
  </sheetViews>
  <sheetFormatPr baseColWidth="10" defaultColWidth="11.42578125" defaultRowHeight="14.25" x14ac:dyDescent="0.2"/>
  <cols>
    <col min="1" max="16384" width="11.42578125" style="15"/>
  </cols>
  <sheetData>
    <row r="1" spans="1:12" ht="18" x14ac:dyDescent="0.25">
      <c r="A1" s="159" t="s">
        <v>0</v>
      </c>
      <c r="B1" s="159"/>
      <c r="C1" s="159"/>
      <c r="D1" s="159"/>
      <c r="E1" s="159"/>
      <c r="F1" s="159"/>
      <c r="G1" s="159"/>
      <c r="H1" s="159"/>
    </row>
    <row r="2" spans="1:12" x14ac:dyDescent="0.2">
      <c r="A2" s="158" t="s">
        <v>1</v>
      </c>
      <c r="B2" s="158"/>
      <c r="C2" s="158"/>
      <c r="D2" s="158"/>
      <c r="E2" s="158"/>
      <c r="F2" s="158"/>
      <c r="G2" s="158"/>
      <c r="H2" s="16" t="s">
        <v>2</v>
      </c>
    </row>
    <row r="3" spans="1:12" x14ac:dyDescent="0.2">
      <c r="A3" s="158" t="s">
        <v>3</v>
      </c>
      <c r="B3" s="158"/>
      <c r="C3" s="158"/>
      <c r="D3" s="158"/>
      <c r="E3" s="158"/>
      <c r="F3" s="158"/>
      <c r="G3" s="158"/>
      <c r="H3" s="16" t="s">
        <v>2</v>
      </c>
    </row>
    <row r="4" spans="1:12" x14ac:dyDescent="0.2">
      <c r="A4" s="158" t="s">
        <v>5</v>
      </c>
      <c r="B4" s="158"/>
      <c r="C4" s="158"/>
      <c r="D4" s="158"/>
      <c r="E4" s="158"/>
      <c r="F4" s="158"/>
      <c r="G4" s="158"/>
      <c r="H4" s="16" t="s">
        <v>2</v>
      </c>
    </row>
    <row r="5" spans="1:12" x14ac:dyDescent="0.2">
      <c r="A5" s="158" t="s">
        <v>6</v>
      </c>
      <c r="B5" s="158"/>
      <c r="C5" s="158"/>
      <c r="D5" s="158"/>
      <c r="E5" s="158"/>
      <c r="F5" s="158"/>
      <c r="G5" s="158"/>
      <c r="H5" s="16" t="s">
        <v>2</v>
      </c>
    </row>
    <row r="6" spans="1:12" x14ac:dyDescent="0.2">
      <c r="A6" s="158" t="s">
        <v>7</v>
      </c>
      <c r="B6" s="158"/>
      <c r="C6" s="158"/>
      <c r="D6" s="158"/>
      <c r="E6" s="158"/>
      <c r="F6" s="158"/>
      <c r="G6" s="158"/>
      <c r="H6" s="16" t="s">
        <v>4</v>
      </c>
    </row>
    <row r="7" spans="1:12" x14ac:dyDescent="0.2">
      <c r="A7" s="158" t="s">
        <v>8</v>
      </c>
      <c r="B7" s="158"/>
      <c r="C7" s="158"/>
      <c r="D7" s="158"/>
      <c r="E7" s="158"/>
      <c r="F7" s="158"/>
      <c r="G7" s="158"/>
      <c r="H7" s="16" t="s">
        <v>2</v>
      </c>
    </row>
    <row r="8" spans="1:12" x14ac:dyDescent="0.2">
      <c r="A8" s="158" t="s">
        <v>9</v>
      </c>
      <c r="B8" s="158"/>
      <c r="C8" s="158"/>
      <c r="D8" s="158"/>
      <c r="E8" s="158"/>
      <c r="F8" s="158"/>
      <c r="G8" s="158"/>
      <c r="H8" s="16" t="s">
        <v>2</v>
      </c>
    </row>
    <row r="9" spans="1:12" x14ac:dyDescent="0.2">
      <c r="A9" s="158" t="s">
        <v>10</v>
      </c>
      <c r="B9" s="158"/>
      <c r="C9" s="158"/>
      <c r="D9" s="158"/>
      <c r="E9" s="158"/>
      <c r="F9" s="158"/>
      <c r="G9" s="158"/>
      <c r="H9" s="16" t="s">
        <v>2</v>
      </c>
    </row>
    <row r="10" spans="1:12" x14ac:dyDescent="0.2">
      <c r="A10" s="158" t="s">
        <v>11</v>
      </c>
      <c r="B10" s="158"/>
      <c r="C10" s="158"/>
      <c r="D10" s="158"/>
      <c r="E10" s="158"/>
      <c r="F10" s="158"/>
      <c r="G10" s="158"/>
      <c r="H10" s="16" t="s">
        <v>2</v>
      </c>
    </row>
    <row r="11" spans="1:12" x14ac:dyDescent="0.2">
      <c r="A11" s="158" t="s">
        <v>12</v>
      </c>
      <c r="B11" s="158"/>
      <c r="C11" s="158"/>
      <c r="D11" s="158"/>
      <c r="E11" s="158"/>
      <c r="F11" s="158"/>
      <c r="G11" s="158"/>
      <c r="H11" s="16" t="s">
        <v>4</v>
      </c>
    </row>
    <row r="12" spans="1:12" x14ac:dyDescent="0.2">
      <c r="A12" s="158" t="s">
        <v>13</v>
      </c>
      <c r="B12" s="158"/>
      <c r="C12" s="158"/>
      <c r="D12" s="158"/>
      <c r="E12" s="158"/>
      <c r="F12" s="158"/>
      <c r="G12" s="158"/>
      <c r="H12" s="16" t="s">
        <v>4</v>
      </c>
    </row>
    <row r="13" spans="1:12" x14ac:dyDescent="0.2">
      <c r="A13" s="158" t="s">
        <v>14</v>
      </c>
      <c r="B13" s="158"/>
      <c r="C13" s="158"/>
      <c r="D13" s="158"/>
      <c r="E13" s="158"/>
      <c r="F13" s="158"/>
      <c r="G13" s="158"/>
      <c r="H13" s="16" t="s">
        <v>4</v>
      </c>
      <c r="L13" s="15" t="s">
        <v>4</v>
      </c>
    </row>
    <row r="14" spans="1:12" x14ac:dyDescent="0.2">
      <c r="A14" s="158" t="s">
        <v>15</v>
      </c>
      <c r="B14" s="158"/>
      <c r="C14" s="158"/>
      <c r="D14" s="158"/>
      <c r="E14" s="158"/>
      <c r="F14" s="158"/>
      <c r="G14" s="158"/>
      <c r="H14" s="16" t="s">
        <v>4</v>
      </c>
      <c r="L14" s="15" t="s">
        <v>2</v>
      </c>
    </row>
    <row r="15" spans="1:12" x14ac:dyDescent="0.2">
      <c r="A15" s="158" t="s">
        <v>16</v>
      </c>
      <c r="B15" s="158"/>
      <c r="C15" s="158"/>
      <c r="D15" s="158"/>
      <c r="E15" s="158"/>
      <c r="F15" s="158"/>
      <c r="G15" s="158"/>
      <c r="H15" s="16" t="s">
        <v>4</v>
      </c>
    </row>
    <row r="16" spans="1:12" x14ac:dyDescent="0.2">
      <c r="A16" s="158" t="s">
        <v>17</v>
      </c>
      <c r="B16" s="158"/>
      <c r="C16" s="158"/>
      <c r="D16" s="158"/>
      <c r="E16" s="158"/>
      <c r="F16" s="158"/>
      <c r="G16" s="158"/>
      <c r="H16" s="16" t="s">
        <v>2</v>
      </c>
    </row>
    <row r="17" spans="1:8" x14ac:dyDescent="0.2">
      <c r="A17" s="158" t="s">
        <v>18</v>
      </c>
      <c r="B17" s="158"/>
      <c r="C17" s="158"/>
      <c r="D17" s="158"/>
      <c r="E17" s="158"/>
      <c r="F17" s="158"/>
      <c r="G17" s="158"/>
      <c r="H17" s="16" t="s">
        <v>2</v>
      </c>
    </row>
    <row r="18" spans="1:8" x14ac:dyDescent="0.2">
      <c r="A18" s="158" t="s">
        <v>19</v>
      </c>
      <c r="B18" s="158"/>
      <c r="C18" s="158"/>
      <c r="D18" s="158"/>
      <c r="E18" s="158"/>
      <c r="F18" s="158"/>
      <c r="G18" s="158"/>
      <c r="H18" s="16" t="s">
        <v>2</v>
      </c>
    </row>
    <row r="19" spans="1:8" x14ac:dyDescent="0.2">
      <c r="A19" s="158" t="s">
        <v>20</v>
      </c>
      <c r="B19" s="158"/>
      <c r="C19" s="158"/>
      <c r="D19" s="158"/>
      <c r="E19" s="158"/>
      <c r="F19" s="158"/>
      <c r="G19" s="158"/>
      <c r="H19" s="16" t="s">
        <v>4</v>
      </c>
    </row>
    <row r="20" spans="1:8" x14ac:dyDescent="0.2">
      <c r="A20" s="158" t="s">
        <v>21</v>
      </c>
      <c r="B20" s="158"/>
      <c r="C20" s="158"/>
      <c r="D20" s="158"/>
      <c r="E20" s="158"/>
      <c r="F20" s="158"/>
      <c r="G20" s="158"/>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H20" sqref="H20"/>
    </sheetView>
  </sheetViews>
  <sheetFormatPr baseColWidth="10" defaultColWidth="11.42578125" defaultRowHeight="14.25" x14ac:dyDescent="0.2"/>
  <cols>
    <col min="1" max="16384" width="11.42578125" style="15"/>
  </cols>
  <sheetData>
    <row r="1" spans="1:12" ht="18" x14ac:dyDescent="0.25">
      <c r="A1" s="159" t="s">
        <v>0</v>
      </c>
      <c r="B1" s="159"/>
      <c r="C1" s="159"/>
      <c r="D1" s="159"/>
      <c r="E1" s="159"/>
      <c r="F1" s="159"/>
      <c r="G1" s="159"/>
      <c r="H1" s="159"/>
    </row>
    <row r="2" spans="1:12" x14ac:dyDescent="0.2">
      <c r="A2" s="158" t="s">
        <v>1</v>
      </c>
      <c r="B2" s="158"/>
      <c r="C2" s="158"/>
      <c r="D2" s="158"/>
      <c r="E2" s="158"/>
      <c r="F2" s="158"/>
      <c r="G2" s="158"/>
      <c r="H2" s="16" t="s">
        <v>2</v>
      </c>
    </row>
    <row r="3" spans="1:12" x14ac:dyDescent="0.2">
      <c r="A3" s="158" t="s">
        <v>3</v>
      </c>
      <c r="B3" s="158"/>
      <c r="C3" s="158"/>
      <c r="D3" s="158"/>
      <c r="E3" s="158"/>
      <c r="F3" s="158"/>
      <c r="G3" s="158"/>
      <c r="H3" s="16" t="s">
        <v>2</v>
      </c>
    </row>
    <row r="4" spans="1:12" x14ac:dyDescent="0.2">
      <c r="A4" s="158" t="s">
        <v>5</v>
      </c>
      <c r="B4" s="158"/>
      <c r="C4" s="158"/>
      <c r="D4" s="158"/>
      <c r="E4" s="158"/>
      <c r="F4" s="158"/>
      <c r="G4" s="158"/>
      <c r="H4" s="16" t="s">
        <v>2</v>
      </c>
    </row>
    <row r="5" spans="1:12" x14ac:dyDescent="0.2">
      <c r="A5" s="158" t="s">
        <v>6</v>
      </c>
      <c r="B5" s="158"/>
      <c r="C5" s="158"/>
      <c r="D5" s="158"/>
      <c r="E5" s="158"/>
      <c r="F5" s="158"/>
      <c r="G5" s="158"/>
      <c r="H5" s="16" t="s">
        <v>2</v>
      </c>
    </row>
    <row r="6" spans="1:12" x14ac:dyDescent="0.2">
      <c r="A6" s="158" t="s">
        <v>7</v>
      </c>
      <c r="B6" s="158"/>
      <c r="C6" s="158"/>
      <c r="D6" s="158"/>
      <c r="E6" s="158"/>
      <c r="F6" s="158"/>
      <c r="G6" s="158"/>
      <c r="H6" s="16" t="s">
        <v>4</v>
      </c>
    </row>
    <row r="7" spans="1:12" x14ac:dyDescent="0.2">
      <c r="A7" s="158" t="s">
        <v>8</v>
      </c>
      <c r="B7" s="158"/>
      <c r="C7" s="158"/>
      <c r="D7" s="158"/>
      <c r="E7" s="158"/>
      <c r="F7" s="158"/>
      <c r="G7" s="158"/>
      <c r="H7" s="16" t="s">
        <v>2</v>
      </c>
    </row>
    <row r="8" spans="1:12" x14ac:dyDescent="0.2">
      <c r="A8" s="158" t="s">
        <v>9</v>
      </c>
      <c r="B8" s="158"/>
      <c r="C8" s="158"/>
      <c r="D8" s="158"/>
      <c r="E8" s="158"/>
      <c r="F8" s="158"/>
      <c r="G8" s="158"/>
      <c r="H8" s="16" t="s">
        <v>2</v>
      </c>
    </row>
    <row r="9" spans="1:12" x14ac:dyDescent="0.2">
      <c r="A9" s="158" t="s">
        <v>10</v>
      </c>
      <c r="B9" s="158"/>
      <c r="C9" s="158"/>
      <c r="D9" s="158"/>
      <c r="E9" s="158"/>
      <c r="F9" s="158"/>
      <c r="G9" s="158"/>
      <c r="H9" s="16" t="s">
        <v>2</v>
      </c>
    </row>
    <row r="10" spans="1:12" x14ac:dyDescent="0.2">
      <c r="A10" s="158" t="s">
        <v>11</v>
      </c>
      <c r="B10" s="158"/>
      <c r="C10" s="158"/>
      <c r="D10" s="158"/>
      <c r="E10" s="158"/>
      <c r="F10" s="158"/>
      <c r="G10" s="158"/>
      <c r="H10" s="16" t="s">
        <v>2</v>
      </c>
    </row>
    <row r="11" spans="1:12" x14ac:dyDescent="0.2">
      <c r="A11" s="158" t="s">
        <v>12</v>
      </c>
      <c r="B11" s="158"/>
      <c r="C11" s="158"/>
      <c r="D11" s="158"/>
      <c r="E11" s="158"/>
      <c r="F11" s="158"/>
      <c r="G11" s="158"/>
      <c r="H11" s="16" t="s">
        <v>4</v>
      </c>
    </row>
    <row r="12" spans="1:12" x14ac:dyDescent="0.2">
      <c r="A12" s="158" t="s">
        <v>13</v>
      </c>
      <c r="B12" s="158"/>
      <c r="C12" s="158"/>
      <c r="D12" s="158"/>
      <c r="E12" s="158"/>
      <c r="F12" s="158"/>
      <c r="G12" s="158"/>
      <c r="H12" s="16" t="s">
        <v>4</v>
      </c>
    </row>
    <row r="13" spans="1:12" x14ac:dyDescent="0.2">
      <c r="A13" s="158" t="s">
        <v>14</v>
      </c>
      <c r="B13" s="158"/>
      <c r="C13" s="158"/>
      <c r="D13" s="158"/>
      <c r="E13" s="158"/>
      <c r="F13" s="158"/>
      <c r="G13" s="158"/>
      <c r="H13" s="16" t="s">
        <v>4</v>
      </c>
      <c r="L13" s="15" t="s">
        <v>4</v>
      </c>
    </row>
    <row r="14" spans="1:12" x14ac:dyDescent="0.2">
      <c r="A14" s="158" t="s">
        <v>15</v>
      </c>
      <c r="B14" s="158"/>
      <c r="C14" s="158"/>
      <c r="D14" s="158"/>
      <c r="E14" s="158"/>
      <c r="F14" s="158"/>
      <c r="G14" s="158"/>
      <c r="H14" s="16" t="s">
        <v>4</v>
      </c>
      <c r="L14" s="15" t="s">
        <v>2</v>
      </c>
    </row>
    <row r="15" spans="1:12" x14ac:dyDescent="0.2">
      <c r="A15" s="158" t="s">
        <v>16</v>
      </c>
      <c r="B15" s="158"/>
      <c r="C15" s="158"/>
      <c r="D15" s="158"/>
      <c r="E15" s="158"/>
      <c r="F15" s="158"/>
      <c r="G15" s="158"/>
      <c r="H15" s="16" t="s">
        <v>4</v>
      </c>
    </row>
    <row r="16" spans="1:12" x14ac:dyDescent="0.2">
      <c r="A16" s="158" t="s">
        <v>17</v>
      </c>
      <c r="B16" s="158"/>
      <c r="C16" s="158"/>
      <c r="D16" s="158"/>
      <c r="E16" s="158"/>
      <c r="F16" s="158"/>
      <c r="G16" s="158"/>
      <c r="H16" s="16" t="s">
        <v>2</v>
      </c>
    </row>
    <row r="17" spans="1:8" x14ac:dyDescent="0.2">
      <c r="A17" s="158" t="s">
        <v>18</v>
      </c>
      <c r="B17" s="158"/>
      <c r="C17" s="158"/>
      <c r="D17" s="158"/>
      <c r="E17" s="158"/>
      <c r="F17" s="158"/>
      <c r="G17" s="158"/>
      <c r="H17" s="16" t="s">
        <v>2</v>
      </c>
    </row>
    <row r="18" spans="1:8" x14ac:dyDescent="0.2">
      <c r="A18" s="158" t="s">
        <v>19</v>
      </c>
      <c r="B18" s="158"/>
      <c r="C18" s="158"/>
      <c r="D18" s="158"/>
      <c r="E18" s="158"/>
      <c r="F18" s="158"/>
      <c r="G18" s="158"/>
      <c r="H18" s="16" t="s">
        <v>2</v>
      </c>
    </row>
    <row r="19" spans="1:8" x14ac:dyDescent="0.2">
      <c r="A19" s="158" t="s">
        <v>20</v>
      </c>
      <c r="B19" s="158"/>
      <c r="C19" s="158"/>
      <c r="D19" s="158"/>
      <c r="E19" s="158"/>
      <c r="F19" s="158"/>
      <c r="G19" s="158"/>
      <c r="H19" s="16" t="s">
        <v>4</v>
      </c>
    </row>
    <row r="20" spans="1:8" x14ac:dyDescent="0.2">
      <c r="A20" s="158" t="s">
        <v>21</v>
      </c>
      <c r="B20" s="158"/>
      <c r="C20" s="158"/>
      <c r="D20" s="158"/>
      <c r="E20" s="158"/>
      <c r="F20" s="158"/>
      <c r="G20" s="158"/>
      <c r="H20" s="16"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B15" sqref="B15"/>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127</v>
      </c>
    </row>
    <row r="2" spans="1:2" x14ac:dyDescent="0.25">
      <c r="A2" t="s">
        <v>128</v>
      </c>
      <c r="B2" t="s">
        <v>79</v>
      </c>
    </row>
    <row r="3" spans="1:2" x14ac:dyDescent="0.25">
      <c r="A3" t="s">
        <v>129</v>
      </c>
      <c r="B3" t="s">
        <v>130</v>
      </c>
    </row>
    <row r="4" spans="1:2" x14ac:dyDescent="0.25">
      <c r="A4" t="s">
        <v>131</v>
      </c>
      <c r="B4" t="s">
        <v>132</v>
      </c>
    </row>
    <row r="5" spans="1:2" x14ac:dyDescent="0.25">
      <c r="A5" s="5" t="s">
        <v>133</v>
      </c>
      <c r="B5" t="s">
        <v>130</v>
      </c>
    </row>
    <row r="6" spans="1:2" x14ac:dyDescent="0.25">
      <c r="A6" t="s">
        <v>134</v>
      </c>
      <c r="B6" t="s">
        <v>130</v>
      </c>
    </row>
    <row r="7" spans="1:2" x14ac:dyDescent="0.25">
      <c r="A7" s="5" t="s">
        <v>135</v>
      </c>
      <c r="B7" t="s">
        <v>132</v>
      </c>
    </row>
    <row r="8" spans="1:2" x14ac:dyDescent="0.25">
      <c r="A8" t="s">
        <v>136</v>
      </c>
      <c r="B8" t="s">
        <v>132</v>
      </c>
    </row>
    <row r="9" spans="1:2" x14ac:dyDescent="0.25">
      <c r="A9" s="5" t="s">
        <v>137</v>
      </c>
      <c r="B9" t="s">
        <v>132</v>
      </c>
    </row>
    <row r="10" spans="1:2" x14ac:dyDescent="0.25">
      <c r="A10" t="s">
        <v>138</v>
      </c>
      <c r="B10" t="s">
        <v>132</v>
      </c>
    </row>
    <row r="12" spans="1:2" x14ac:dyDescent="0.25">
      <c r="A12" s="6"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6"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151</v>
      </c>
    </row>
    <row r="47" spans="1:2" x14ac:dyDescent="0.25">
      <c r="A47" t="s">
        <v>152</v>
      </c>
    </row>
    <row r="48" spans="1:2" x14ac:dyDescent="0.25">
      <c r="A48" t="s">
        <v>83</v>
      </c>
    </row>
    <row r="49" spans="1:2" x14ac:dyDescent="0.25">
      <c r="A49" t="s">
        <v>153</v>
      </c>
    </row>
    <row r="50" spans="1:2" x14ac:dyDescent="0.25">
      <c r="A50" t="s">
        <v>154</v>
      </c>
    </row>
    <row r="51" spans="1:2" x14ac:dyDescent="0.25">
      <c r="A51" t="s">
        <v>155</v>
      </c>
    </row>
    <row r="55" spans="1:2" x14ac:dyDescent="0.25">
      <c r="A55" s="6" t="s">
        <v>156</v>
      </c>
    </row>
    <row r="56" spans="1:2" x14ac:dyDescent="0.25">
      <c r="A56" t="s">
        <v>157</v>
      </c>
      <c r="B56" t="s">
        <v>158</v>
      </c>
    </row>
    <row r="57" spans="1:2" x14ac:dyDescent="0.25">
      <c r="A57" t="s">
        <v>159</v>
      </c>
      <c r="B57" t="s">
        <v>160</v>
      </c>
    </row>
    <row r="58" spans="1:2" x14ac:dyDescent="0.25">
      <c r="A58" t="s">
        <v>161</v>
      </c>
      <c r="B58" t="s">
        <v>153</v>
      </c>
    </row>
    <row r="59" spans="1:2" x14ac:dyDescent="0.25">
      <c r="A59" t="s">
        <v>162</v>
      </c>
      <c r="B59" t="s">
        <v>163</v>
      </c>
    </row>
    <row r="60" spans="1:2" x14ac:dyDescent="0.25">
      <c r="A60" t="s">
        <v>164</v>
      </c>
      <c r="B60" t="s">
        <v>165</v>
      </c>
    </row>
    <row r="61" spans="1:2" x14ac:dyDescent="0.25">
      <c r="A61" t="s">
        <v>166</v>
      </c>
      <c r="B61" t="s">
        <v>160</v>
      </c>
    </row>
    <row r="62" spans="1:2" x14ac:dyDescent="0.25">
      <c r="A62" t="s">
        <v>167</v>
      </c>
      <c r="B62" t="s">
        <v>168</v>
      </c>
    </row>
    <row r="63" spans="1:2" x14ac:dyDescent="0.25">
      <c r="A63" t="s">
        <v>169</v>
      </c>
      <c r="B63" t="s">
        <v>170</v>
      </c>
    </row>
    <row r="64" spans="1:2" x14ac:dyDescent="0.25">
      <c r="A64" t="s">
        <v>171</v>
      </c>
      <c r="B64" t="s">
        <v>172</v>
      </c>
    </row>
    <row r="65" spans="1:2" x14ac:dyDescent="0.25">
      <c r="A65" t="s">
        <v>173</v>
      </c>
      <c r="B65" t="s">
        <v>174</v>
      </c>
    </row>
    <row r="66" spans="1:2" x14ac:dyDescent="0.25">
      <c r="A66" t="s">
        <v>175</v>
      </c>
      <c r="B66" t="s">
        <v>176</v>
      </c>
    </row>
    <row r="67" spans="1:2" x14ac:dyDescent="0.25">
      <c r="A67" t="s">
        <v>177</v>
      </c>
      <c r="B67" t="s">
        <v>170</v>
      </c>
    </row>
    <row r="68" spans="1:2" x14ac:dyDescent="0.25">
      <c r="A68" t="s">
        <v>178</v>
      </c>
      <c r="B68" t="s">
        <v>179</v>
      </c>
    </row>
    <row r="69" spans="1:2" x14ac:dyDescent="0.25">
      <c r="A69" t="s">
        <v>180</v>
      </c>
      <c r="B69" t="s">
        <v>181</v>
      </c>
    </row>
    <row r="70" spans="1:2" x14ac:dyDescent="0.25">
      <c r="A70" t="s">
        <v>182</v>
      </c>
      <c r="B70" t="s">
        <v>183</v>
      </c>
    </row>
    <row r="71" spans="1:2" x14ac:dyDescent="0.25">
      <c r="A71" t="s">
        <v>184</v>
      </c>
      <c r="B71" t="s">
        <v>185</v>
      </c>
    </row>
    <row r="72" spans="1:2" x14ac:dyDescent="0.25">
      <c r="A72" t="s">
        <v>186</v>
      </c>
      <c r="B72" t="s">
        <v>172</v>
      </c>
    </row>
    <row r="73" spans="1:2" x14ac:dyDescent="0.25">
      <c r="A73" t="s">
        <v>187</v>
      </c>
      <c r="B73" t="s">
        <v>188</v>
      </c>
    </row>
    <row r="74" spans="1:2" x14ac:dyDescent="0.25">
      <c r="A74" t="s">
        <v>189</v>
      </c>
      <c r="B74" t="s">
        <v>190</v>
      </c>
    </row>
    <row r="75" spans="1:2" x14ac:dyDescent="0.25">
      <c r="A75" t="s">
        <v>191</v>
      </c>
      <c r="B75" t="s">
        <v>192</v>
      </c>
    </row>
    <row r="76" spans="1:2" x14ac:dyDescent="0.25">
      <c r="A76" t="s">
        <v>193</v>
      </c>
      <c r="B76" t="s">
        <v>165</v>
      </c>
    </row>
    <row r="77" spans="1:2" x14ac:dyDescent="0.25">
      <c r="A77" t="s">
        <v>194</v>
      </c>
      <c r="B77" t="s">
        <v>195</v>
      </c>
    </row>
    <row r="78" spans="1:2" x14ac:dyDescent="0.25">
      <c r="A78" t="s">
        <v>196</v>
      </c>
      <c r="B78" t="s">
        <v>183</v>
      </c>
    </row>
    <row r="79" spans="1:2" x14ac:dyDescent="0.25">
      <c r="A79" t="s">
        <v>197</v>
      </c>
      <c r="B79" t="s">
        <v>192</v>
      </c>
    </row>
    <row r="80" spans="1:2" x14ac:dyDescent="0.25">
      <c r="A80" t="s">
        <v>198</v>
      </c>
      <c r="B80" t="s">
        <v>199</v>
      </c>
    </row>
    <row r="83" spans="1:2" ht="60" x14ac:dyDescent="0.25">
      <c r="A83" s="7" t="s">
        <v>200</v>
      </c>
      <c r="B83" s="7" t="s">
        <v>201</v>
      </c>
    </row>
    <row r="84" spans="1:2" x14ac:dyDescent="0.25">
      <c r="A84" s="5" t="s">
        <v>80</v>
      </c>
      <c r="B84" t="s">
        <v>80</v>
      </c>
    </row>
    <row r="85" spans="1:2" x14ac:dyDescent="0.25">
      <c r="A85" t="s">
        <v>81</v>
      </c>
      <c r="B85" t="s">
        <v>202</v>
      </c>
    </row>
    <row r="86" spans="1:2" x14ac:dyDescent="0.25">
      <c r="B86" t="s">
        <v>81</v>
      </c>
    </row>
    <row r="88" spans="1:2" x14ac:dyDescent="0.25">
      <c r="A88" s="6" t="s">
        <v>31</v>
      </c>
    </row>
    <row r="89" spans="1:2" x14ac:dyDescent="0.25">
      <c r="A89" t="s">
        <v>71</v>
      </c>
    </row>
    <row r="90" spans="1:2" x14ac:dyDescent="0.25">
      <c r="A90" t="s">
        <v>203</v>
      </c>
    </row>
    <row r="92" spans="1:2" x14ac:dyDescent="0.25">
      <c r="A92" s="8" t="s">
        <v>56</v>
      </c>
    </row>
    <row r="93" spans="1:2" x14ac:dyDescent="0.25">
      <c r="A93" s="5" t="s">
        <v>204</v>
      </c>
    </row>
    <row r="94" spans="1:2" x14ac:dyDescent="0.25">
      <c r="A94" t="s">
        <v>84</v>
      </c>
    </row>
    <row r="95" spans="1:2" x14ac:dyDescent="0.25">
      <c r="A95" t="s">
        <v>205</v>
      </c>
    </row>
    <row r="96" spans="1:2" x14ac:dyDescent="0.25">
      <c r="A96" t="s">
        <v>206</v>
      </c>
    </row>
    <row r="98" spans="1:1" x14ac:dyDescent="0.25">
      <c r="A98" s="6" t="s">
        <v>207</v>
      </c>
    </row>
    <row r="99" spans="1:1" x14ac:dyDescent="0.25">
      <c r="A99" t="s">
        <v>208</v>
      </c>
    </row>
    <row r="100" spans="1:1" x14ac:dyDescent="0.25">
      <c r="A100" t="s">
        <v>209</v>
      </c>
    </row>
    <row r="101" spans="1:1" x14ac:dyDescent="0.25">
      <c r="A101" t="s">
        <v>210</v>
      </c>
    </row>
    <row r="102" spans="1:1" x14ac:dyDescent="0.25">
      <c r="A102" t="s">
        <v>211</v>
      </c>
    </row>
    <row r="103" spans="1:1" x14ac:dyDescent="0.25">
      <c r="A103" t="s">
        <v>212</v>
      </c>
    </row>
    <row r="104" spans="1:1" x14ac:dyDescent="0.25">
      <c r="A104" t="s">
        <v>213</v>
      </c>
    </row>
    <row r="105" spans="1:1" x14ac:dyDescent="0.25">
      <c r="A105" t="s">
        <v>214</v>
      </c>
    </row>
    <row r="106" spans="1:1" x14ac:dyDescent="0.25">
      <c r="A106" t="s">
        <v>215</v>
      </c>
    </row>
    <row r="107" spans="1:1" x14ac:dyDescent="0.25">
      <c r="A107" t="s">
        <v>216</v>
      </c>
    </row>
    <row r="108" spans="1:1" x14ac:dyDescent="0.25">
      <c r="A108" t="s">
        <v>217</v>
      </c>
    </row>
    <row r="109" spans="1:1" x14ac:dyDescent="0.25">
      <c r="A109" t="s">
        <v>63</v>
      </c>
    </row>
    <row r="110" spans="1:1" x14ac:dyDescent="0.25">
      <c r="A110" t="s">
        <v>218</v>
      </c>
    </row>
    <row r="111" spans="1:1" x14ac:dyDescent="0.25">
      <c r="A111" t="s">
        <v>219</v>
      </c>
    </row>
    <row r="112" spans="1:1" x14ac:dyDescent="0.25">
      <c r="A112" t="s">
        <v>220</v>
      </c>
    </row>
    <row r="113" spans="1:1" x14ac:dyDescent="0.25">
      <c r="A113" t="s">
        <v>221</v>
      </c>
    </row>
    <row r="114" spans="1:1" x14ac:dyDescent="0.25">
      <c r="A114" t="s">
        <v>222</v>
      </c>
    </row>
    <row r="115" spans="1:1" x14ac:dyDescent="0.25">
      <c r="A115" t="s">
        <v>223</v>
      </c>
    </row>
    <row r="117" spans="1:1" x14ac:dyDescent="0.25">
      <c r="A117" t="s">
        <v>224</v>
      </c>
    </row>
    <row r="118" spans="1:1" x14ac:dyDescent="0.25">
      <c r="A118" t="s">
        <v>79</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2024-08-08T15:12:07Z</dcterms:modified>
  <cp:category/>
  <cp:contentStatus/>
</cp:coreProperties>
</file>